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5180" windowHeight="9285" tabRatio="798" activeTab="0"/>
  </bookViews>
  <sheets>
    <sheet name="Table of Contents" sheetId="1" r:id="rId1"/>
    <sheet name="by Gender" sheetId="2" r:id="rId2"/>
    <sheet name="by Race, Int Cat and Gender" sheetId="3" r:id="rId3"/>
    <sheet name="by Race, Int Cat and Percent" sheetId="4" r:id="rId4"/>
    <sheet name="Definitions" sheetId="5" r:id="rId5"/>
  </sheets>
  <definedNames>
    <definedName name="_xlnm.Print_Area" localSheetId="1">'by Gender'!$A$1:$F$37</definedName>
    <definedName name="_xlnm.Print_Area" localSheetId="2">'by Race, Int Cat and Gender'!$A$1:$Y$39</definedName>
    <definedName name="_xlnm.Print_Area" localSheetId="3">'by Race, Int Cat and Percent'!$A$1:$X$37</definedName>
    <definedName name="_xlnm.Print_Titles" localSheetId="2">'by Race, Int Cat and Gender'!$A:$A,'by Race, Int Cat and Gender'!$1:$7</definedName>
    <definedName name="_xlnm.Print_Titles" localSheetId="3">'by Race, Int Cat and Percent'!$A:$A,'by Race, Int Cat and Percent'!$1:$7</definedName>
  </definedNames>
  <calcPr fullCalcOnLoad="1"/>
</workbook>
</file>

<file path=xl/sharedStrings.xml><?xml version="1.0" encoding="utf-8"?>
<sst xmlns="http://schemas.openxmlformats.org/spreadsheetml/2006/main" count="200" uniqueCount="67">
  <si>
    <t>Total Females</t>
  </si>
  <si>
    <t>Total Males</t>
  </si>
  <si>
    <t>#</t>
  </si>
  <si>
    <t>%</t>
  </si>
  <si>
    <t xml:space="preserve">NOTES: </t>
  </si>
  <si>
    <t>Total Degrees</t>
  </si>
  <si>
    <t>1992-93</t>
  </si>
  <si>
    <t>1993-94</t>
  </si>
  <si>
    <t>1994-95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</si>
  <si>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</si>
  <si>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</si>
  <si>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</si>
  <si>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</si>
  <si>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</si>
  <si>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</si>
  <si>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</si>
  <si>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</si>
  <si>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1) Includes 2 CAS (Certificate of Advanced Study) which are awarded in year 1995-96 only (1 male and 1 female).</t>
  </si>
  <si>
    <t>Click here to see notes, definitions and source.</t>
  </si>
  <si>
    <t>2004-05</t>
  </si>
  <si>
    <t>2005-06</t>
  </si>
  <si>
    <t>American Indian/ Alaskan Native</t>
  </si>
  <si>
    <t>Unknown</t>
  </si>
  <si>
    <t>Male</t>
  </si>
  <si>
    <t>Female</t>
  </si>
  <si>
    <t>Click here to see notes, source and definitions.</t>
  </si>
  <si>
    <t>Definitions</t>
  </si>
  <si>
    <t>WVU Degrees Awarded</t>
  </si>
  <si>
    <t>Total University Degrees Awarded</t>
  </si>
  <si>
    <t>West Virginia University - Main Campus</t>
  </si>
  <si>
    <t>By Gender and Percent of Total</t>
  </si>
  <si>
    <t>2006-07</t>
  </si>
  <si>
    <t>Contents</t>
  </si>
  <si>
    <t>Click here to go to contents page</t>
  </si>
  <si>
    <t>Click on Title below</t>
  </si>
  <si>
    <t>By Race and Percent of Total</t>
  </si>
  <si>
    <t>Source: BOR and WVHEPC graduation files</t>
  </si>
  <si>
    <t>1995-96 (1)</t>
  </si>
  <si>
    <t>By Race and Gender</t>
  </si>
  <si>
    <t>White, Non-Hispanic</t>
  </si>
  <si>
    <t>Black, Non-Hispanic</t>
  </si>
  <si>
    <t>Hispanic</t>
  </si>
  <si>
    <t>Asian/ Pacific Islander</t>
  </si>
  <si>
    <t>2007-08</t>
  </si>
  <si>
    <t>2008-09</t>
  </si>
  <si>
    <t>2009-10</t>
  </si>
  <si>
    <t>International</t>
  </si>
  <si>
    <t>Asian</t>
  </si>
  <si>
    <t>Native Hawaiian/ Pacific Islanders</t>
  </si>
  <si>
    <t>Two or More Races</t>
  </si>
  <si>
    <t>Native Hawaiian/ Pacific Islander</t>
  </si>
  <si>
    <t>2010-11</t>
  </si>
  <si>
    <t>Return to Contents Page</t>
  </si>
  <si>
    <t>Total Minorities</t>
  </si>
  <si>
    <t>2011-12</t>
  </si>
  <si>
    <t>2012-13</t>
  </si>
  <si>
    <t>2013-14</t>
  </si>
  <si>
    <t>2014-15</t>
  </si>
  <si>
    <t>2015-16</t>
  </si>
  <si>
    <t>2016-17</t>
  </si>
  <si>
    <t>2017-18</t>
  </si>
  <si>
    <t>Academic Years: 1992-93 - 2018-19</t>
  </si>
  <si>
    <t>2018-19</t>
  </si>
  <si>
    <t>Total University Degrees Awarded by Gender and Percent of Total 1992-93 Through 2018-19</t>
  </si>
  <si>
    <t>Total University Degrees Awarded by Race and Gender, 1992-93 Through 2018-19</t>
  </si>
  <si>
    <t>Total University Degrees Awarded by Race and Percent of Total, 1992-93 Through 2018-19</t>
  </si>
  <si>
    <t>IDEAS Dashboard/ Dashboard Queries/Graduation/ degrees-LevCIPGen2-deb-new 18-19.dis (tab-deg lev CIP Code gender race citz)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</si>
</sst>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164" fontId="2" fillId="0" borderId="0" xfId="0" applyNumberFormat="1" applyFont="1" applyBorder="1" applyAlignment="1">
      <alignment/>
    </xf>
    <xf numFmtId="0" fontId="5" fillId="0" borderId="0" xfId="53" applyAlignment="1" applyProtection="1">
      <alignment/>
      <protection/>
    </xf>
    <xf numFmtId="164" fontId="5" fillId="0" borderId="0" xfId="53" applyNumberFormat="1" applyFill="1" applyBorder="1" applyAlignment="1" applyProtection="1">
      <alignment horizontal="left" vertical="center"/>
      <protection/>
    </xf>
    <xf numFmtId="164" fontId="5" fillId="0" borderId="0" xfId="53" applyNumberFormat="1" applyBorder="1" applyAlignment="1" applyProtection="1">
      <alignment/>
      <protection/>
    </xf>
    <xf numFmtId="0" fontId="0" fillId="0" borderId="0" xfId="0" applyFont="1" applyAlignment="1">
      <alignment horizontal="center" vertical="center"/>
    </xf>
    <xf numFmtId="0" fontId="5" fillId="0" borderId="0" xfId="53" applyFill="1" applyBorder="1" applyAlignment="1" applyProtection="1">
      <alignment horizontal="left" vertical="center"/>
      <protection/>
    </xf>
    <xf numFmtId="37" fontId="5" fillId="0" borderId="0" xfId="53" applyNumberFormat="1" applyBorder="1" applyAlignment="1" applyProtection="1">
      <alignment/>
      <protection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5" fillId="0" borderId="0" xfId="53" applyBorder="1" applyAlignment="1" applyProtection="1">
      <alignment/>
      <protection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0" fontId="2" fillId="0" borderId="11" xfId="53" applyFont="1" applyBorder="1" applyAlignment="1" applyProtection="1">
      <alignment vertical="center" wrapText="1"/>
      <protection/>
    </xf>
    <xf numFmtId="0" fontId="2" fillId="0" borderId="12" xfId="53" applyFont="1" applyBorder="1" applyAlignment="1" applyProtection="1">
      <alignment vertical="center" wrapText="1"/>
      <protection/>
    </xf>
    <xf numFmtId="0" fontId="2" fillId="0" borderId="13" xfId="53" applyFont="1" applyBorder="1" applyAlignment="1" applyProtection="1">
      <alignment vertical="center" wrapText="1"/>
      <protection/>
    </xf>
    <xf numFmtId="0" fontId="3" fillId="33" borderId="14" xfId="0" applyFont="1" applyFill="1" applyBorder="1" applyAlignment="1">
      <alignment horizontal="center" vertical="center"/>
    </xf>
    <xf numFmtId="164" fontId="3" fillId="33" borderId="14" xfId="0" applyNumberFormat="1" applyFont="1" applyFill="1" applyBorder="1" applyAlignment="1">
      <alignment horizontal="center" vertical="center"/>
    </xf>
    <xf numFmtId="37" fontId="2" fillId="34" borderId="14" xfId="0" applyNumberFormat="1" applyFont="1" applyFill="1" applyBorder="1" applyAlignment="1">
      <alignment horizontal="center" vertical="center"/>
    </xf>
    <xf numFmtId="37" fontId="0" fillId="0" borderId="14" xfId="0" applyNumberForma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37" fontId="2" fillId="34" borderId="14" xfId="0" applyNumberFormat="1" applyFont="1" applyFill="1" applyBorder="1" applyAlignment="1" applyProtection="1">
      <alignment horizontal="center" vertical="center"/>
      <protection/>
    </xf>
    <xf numFmtId="37" fontId="0" fillId="0" borderId="14" xfId="0" applyNumberFormat="1" applyFont="1" applyBorder="1" applyAlignment="1">
      <alignment horizontal="center" vertical="center"/>
    </xf>
    <xf numFmtId="37" fontId="2" fillId="34" borderId="14" xfId="43" applyNumberFormat="1" applyFont="1" applyFill="1" applyBorder="1" applyAlignment="1">
      <alignment horizontal="center" vertical="center"/>
    </xf>
    <xf numFmtId="164" fontId="3" fillId="33" borderId="14" xfId="0" applyNumberFormat="1" applyFont="1" applyFill="1" applyBorder="1" applyAlignment="1" applyProtection="1">
      <alignment horizontal="center" vertical="center"/>
      <protection/>
    </xf>
    <xf numFmtId="37" fontId="0" fillId="35" borderId="14" xfId="0" applyNumberFormat="1" applyFill="1" applyBorder="1" applyAlignment="1">
      <alignment horizontal="center" vertical="center"/>
    </xf>
    <xf numFmtId="37" fontId="0" fillId="0" borderId="14" xfId="0" applyNumberFormat="1" applyFont="1" applyBorder="1" applyAlignment="1" applyProtection="1">
      <alignment horizontal="center" vertical="center"/>
      <protection/>
    </xf>
    <xf numFmtId="37" fontId="0" fillId="35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 applyProtection="1">
      <alignment horizontal="center" vertical="center"/>
      <protection/>
    </xf>
    <xf numFmtId="165" fontId="0" fillId="0" borderId="14" xfId="0" applyNumberFormat="1" applyFont="1" applyBorder="1" applyAlignment="1" applyProtection="1">
      <alignment horizontal="center" vertical="center"/>
      <protection/>
    </xf>
    <xf numFmtId="37" fontId="2" fillId="34" borderId="14" xfId="0" applyNumberFormat="1" applyFont="1" applyFill="1" applyBorder="1" applyAlignment="1">
      <alignment horizontal="center" vertical="center"/>
    </xf>
    <xf numFmtId="165" fontId="2" fillId="34" borderId="14" xfId="0" applyNumberFormat="1" applyFont="1" applyFill="1" applyBorder="1" applyAlignment="1">
      <alignment horizontal="center" vertical="center"/>
    </xf>
    <xf numFmtId="165" fontId="0" fillId="35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164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99"/>
      </a:accent1>
      <a:accent2>
        <a:srgbClr val="FFCC00"/>
      </a:accent2>
      <a:accent3>
        <a:srgbClr val="FFFFCC"/>
      </a:accent3>
      <a:accent4>
        <a:srgbClr val="7C5F9F"/>
      </a:accent4>
      <a:accent5>
        <a:srgbClr val="333399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2.57421875" style="0" customWidth="1"/>
    <col min="2" max="2" width="69.7109375" style="0" customWidth="1"/>
  </cols>
  <sheetData>
    <row r="1" ht="15.75">
      <c r="A1" s="1" t="s">
        <v>29</v>
      </c>
    </row>
    <row r="2" ht="15">
      <c r="A2" s="42" t="s">
        <v>27</v>
      </c>
    </row>
    <row r="3" ht="12.75">
      <c r="A3" s="2" t="s">
        <v>28</v>
      </c>
    </row>
    <row r="4" ht="12.75">
      <c r="A4" s="2" t="s">
        <v>61</v>
      </c>
    </row>
    <row r="6" ht="13.5" thickBot="1">
      <c r="A6" s="18" t="s">
        <v>34</v>
      </c>
    </row>
    <row r="7" spans="1:2" ht="18.75" thickBot="1">
      <c r="A7" s="21" t="s">
        <v>32</v>
      </c>
      <c r="B7" s="19"/>
    </row>
    <row r="8" spans="1:2" ht="22.5" customHeight="1">
      <c r="A8" s="22" t="s">
        <v>63</v>
      </c>
      <c r="B8" s="20"/>
    </row>
    <row r="9" spans="1:2" ht="24" customHeight="1">
      <c r="A9" s="23" t="s">
        <v>64</v>
      </c>
      <c r="B9" s="20"/>
    </row>
    <row r="10" spans="1:2" ht="24" customHeight="1">
      <c r="A10" s="23" t="s">
        <v>65</v>
      </c>
      <c r="B10" s="20"/>
    </row>
    <row r="11" spans="1:2" ht="19.5" customHeight="1" thickBot="1">
      <c r="A11" s="24" t="s">
        <v>26</v>
      </c>
      <c r="B11" s="20"/>
    </row>
  </sheetData>
  <sheetProtection/>
  <hyperlinks>
    <hyperlink ref="A8" location="'by Gender'!A1" display="The Total Number of Degrees Awarded Since 1992 Divided by the Gender of the Graduate."/>
    <hyperlink ref="A9" location="'by Race, Int Cat and Gender'!A1" display="Total University Degrees Conferred by Race and International Category and Gender, 1992-93 Through 2006-07"/>
    <hyperlink ref="A10" location="'by Race, Int Cat and Percent'!A1" display="Total University Degrees Conferred by Race and Percent of Total, 1992-93 Through 2006-07"/>
    <hyperlink ref="A11" location="Definitions!A1" display="Definitions"/>
  </hyperlinks>
  <printOptions horizont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P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17.00390625" style="0" customWidth="1"/>
    <col min="3" max="6" width="14.7109375" style="0" customWidth="1"/>
  </cols>
  <sheetData>
    <row r="1" spans="1:6" s="2" customFormat="1" ht="15.75">
      <c r="A1" s="1" t="s">
        <v>29</v>
      </c>
      <c r="F1" s="9" t="s">
        <v>32</v>
      </c>
    </row>
    <row r="2" s="2" customFormat="1" ht="15">
      <c r="A2" s="42" t="s">
        <v>28</v>
      </c>
    </row>
    <row r="3" s="2" customFormat="1" ht="12.75">
      <c r="A3" s="2" t="s">
        <v>30</v>
      </c>
    </row>
    <row r="4" s="2" customFormat="1" ht="12.75">
      <c r="A4" s="44" t="s">
        <v>61</v>
      </c>
    </row>
    <row r="6" spans="1:6" s="5" customFormat="1" ht="27.75" customHeight="1">
      <c r="A6" s="45"/>
      <c r="B6" s="46" t="s">
        <v>5</v>
      </c>
      <c r="C6" s="46" t="s">
        <v>0</v>
      </c>
      <c r="D6" s="46"/>
      <c r="E6" s="46" t="s">
        <v>1</v>
      </c>
      <c r="F6" s="46"/>
    </row>
    <row r="7" spans="1:6" s="5" customFormat="1" ht="12.75">
      <c r="A7" s="45"/>
      <c r="B7" s="46"/>
      <c r="C7" s="25" t="s">
        <v>2</v>
      </c>
      <c r="D7" s="25" t="s">
        <v>3</v>
      </c>
      <c r="E7" s="25" t="s">
        <v>2</v>
      </c>
      <c r="F7" s="25" t="s">
        <v>3</v>
      </c>
    </row>
    <row r="8" spans="1:6" s="5" customFormat="1" ht="12.75">
      <c r="A8" s="26" t="s">
        <v>62</v>
      </c>
      <c r="B8" s="27">
        <f>C8+E8</f>
        <v>6609</v>
      </c>
      <c r="C8" s="28">
        <v>3311</v>
      </c>
      <c r="D8" s="29">
        <f>C8/B8</f>
        <v>0.5009835073384779</v>
      </c>
      <c r="E8" s="28">
        <v>3298</v>
      </c>
      <c r="F8" s="29">
        <f>E8/B8</f>
        <v>0.49901649266152215</v>
      </c>
    </row>
    <row r="9" spans="1:6" s="5" customFormat="1" ht="12.75">
      <c r="A9" s="26" t="s">
        <v>60</v>
      </c>
      <c r="B9" s="27">
        <f>C9+E9</f>
        <v>6583</v>
      </c>
      <c r="C9" s="28">
        <v>3335</v>
      </c>
      <c r="D9" s="29">
        <f aca="true" t="shared" si="0" ref="D9:D15">C9/B9</f>
        <v>0.5066079295154186</v>
      </c>
      <c r="E9" s="28">
        <v>3248</v>
      </c>
      <c r="F9" s="29">
        <f aca="true" t="shared" si="1" ref="F9:F15">E9/B9</f>
        <v>0.4933920704845815</v>
      </c>
    </row>
    <row r="10" spans="1:6" s="5" customFormat="1" ht="12.75">
      <c r="A10" s="26" t="s">
        <v>59</v>
      </c>
      <c r="B10" s="27">
        <f>C10+E10</f>
        <v>6640</v>
      </c>
      <c r="C10" s="28">
        <v>3422</v>
      </c>
      <c r="D10" s="29">
        <f t="shared" si="0"/>
        <v>0.5153614457831325</v>
      </c>
      <c r="E10" s="28">
        <v>3218</v>
      </c>
      <c r="F10" s="29">
        <f t="shared" si="1"/>
        <v>0.48463855421686747</v>
      </c>
    </row>
    <row r="11" spans="1:6" s="5" customFormat="1" ht="12.75">
      <c r="A11" s="26" t="s">
        <v>58</v>
      </c>
      <c r="B11" s="27">
        <f>C11+E11</f>
        <v>6656</v>
      </c>
      <c r="C11" s="28">
        <v>3412</v>
      </c>
      <c r="D11" s="29">
        <f t="shared" si="0"/>
        <v>0.5126201923076923</v>
      </c>
      <c r="E11" s="28">
        <v>3244</v>
      </c>
      <c r="F11" s="29">
        <f t="shared" si="1"/>
        <v>0.4873798076923077</v>
      </c>
    </row>
    <row r="12" spans="1:6" s="5" customFormat="1" ht="12.75">
      <c r="A12" s="26" t="s">
        <v>57</v>
      </c>
      <c r="B12" s="27">
        <f>C12+E12</f>
        <v>6697</v>
      </c>
      <c r="C12" s="28">
        <v>3390</v>
      </c>
      <c r="D12" s="29">
        <f t="shared" si="0"/>
        <v>0.506196804539346</v>
      </c>
      <c r="E12" s="28">
        <v>3307</v>
      </c>
      <c r="F12" s="29">
        <f t="shared" si="1"/>
        <v>0.49380319546065404</v>
      </c>
    </row>
    <row r="13" spans="1:6" s="5" customFormat="1" ht="12.75">
      <c r="A13" s="26" t="s">
        <v>56</v>
      </c>
      <c r="B13" s="27">
        <f>C13+E13</f>
        <v>6367</v>
      </c>
      <c r="C13" s="28">
        <v>3270</v>
      </c>
      <c r="D13" s="29">
        <f t="shared" si="0"/>
        <v>0.5135856761426103</v>
      </c>
      <c r="E13" s="28">
        <v>3097</v>
      </c>
      <c r="F13" s="29">
        <f t="shared" si="1"/>
        <v>0.48641432385738964</v>
      </c>
    </row>
    <row r="14" spans="1:6" s="5" customFormat="1" ht="12.75">
      <c r="A14" s="26" t="s">
        <v>55</v>
      </c>
      <c r="B14" s="27">
        <f aca="true" t="shared" si="2" ref="B14:B19">C14+E14</f>
        <v>6267</v>
      </c>
      <c r="C14" s="28">
        <v>3010</v>
      </c>
      <c r="D14" s="29">
        <f t="shared" si="0"/>
        <v>0.48029360140418065</v>
      </c>
      <c r="E14" s="28">
        <v>3257</v>
      </c>
      <c r="F14" s="29">
        <f t="shared" si="1"/>
        <v>0.5197063985958194</v>
      </c>
    </row>
    <row r="15" spans="1:6" s="5" customFormat="1" ht="12.75">
      <c r="A15" s="26" t="s">
        <v>54</v>
      </c>
      <c r="B15" s="27">
        <f t="shared" si="2"/>
        <v>6447</v>
      </c>
      <c r="C15" s="28">
        <v>3300</v>
      </c>
      <c r="D15" s="29">
        <f t="shared" si="0"/>
        <v>0.5118659841786878</v>
      </c>
      <c r="E15" s="28">
        <v>3147</v>
      </c>
      <c r="F15" s="29">
        <f t="shared" si="1"/>
        <v>0.4881340158213122</v>
      </c>
    </row>
    <row r="16" spans="1:6" s="5" customFormat="1" ht="12.75">
      <c r="A16" s="26" t="s">
        <v>51</v>
      </c>
      <c r="B16" s="27">
        <f t="shared" si="2"/>
        <v>6289</v>
      </c>
      <c r="C16" s="28">
        <v>3237</v>
      </c>
      <c r="D16" s="29">
        <f aca="true" t="shared" si="3" ref="D16:D21">C16/B16</f>
        <v>0.5147082207028144</v>
      </c>
      <c r="E16" s="28">
        <v>3052</v>
      </c>
      <c r="F16" s="29">
        <f aca="true" t="shared" si="4" ref="F16:F21">E16/B16</f>
        <v>0.4852917792971856</v>
      </c>
    </row>
    <row r="17" spans="1:6" s="5" customFormat="1" ht="12.75">
      <c r="A17" s="26" t="s">
        <v>45</v>
      </c>
      <c r="B17" s="27">
        <f t="shared" si="2"/>
        <v>6094</v>
      </c>
      <c r="C17" s="28">
        <v>3156</v>
      </c>
      <c r="D17" s="29">
        <f t="shared" si="3"/>
        <v>0.5178864456842797</v>
      </c>
      <c r="E17" s="28">
        <v>2938</v>
      </c>
      <c r="F17" s="29">
        <f t="shared" si="4"/>
        <v>0.4821135543157204</v>
      </c>
    </row>
    <row r="18" spans="1:6" s="5" customFormat="1" ht="12.75">
      <c r="A18" s="26" t="s">
        <v>44</v>
      </c>
      <c r="B18" s="27">
        <f t="shared" si="2"/>
        <v>5925</v>
      </c>
      <c r="C18" s="28">
        <v>3036</v>
      </c>
      <c r="D18" s="29">
        <f t="shared" si="3"/>
        <v>0.5124050632911392</v>
      </c>
      <c r="E18" s="28">
        <v>2889</v>
      </c>
      <c r="F18" s="29">
        <f t="shared" si="4"/>
        <v>0.4875949367088608</v>
      </c>
    </row>
    <row r="19" spans="1:6" s="5" customFormat="1" ht="12.75">
      <c r="A19" s="26" t="s">
        <v>43</v>
      </c>
      <c r="B19" s="27">
        <f t="shared" si="2"/>
        <v>5876</v>
      </c>
      <c r="C19" s="28">
        <v>3126</v>
      </c>
      <c r="D19" s="29">
        <f t="shared" si="3"/>
        <v>0.5319945541184479</v>
      </c>
      <c r="E19" s="28">
        <v>2750</v>
      </c>
      <c r="F19" s="29">
        <f t="shared" si="4"/>
        <v>0.4680054458815521</v>
      </c>
    </row>
    <row r="20" spans="1:6" s="5" customFormat="1" ht="12.75">
      <c r="A20" s="26" t="s">
        <v>31</v>
      </c>
      <c r="B20" s="27">
        <v>5623</v>
      </c>
      <c r="C20" s="28">
        <v>2896</v>
      </c>
      <c r="D20" s="29">
        <f t="shared" si="3"/>
        <v>0.5150275653565712</v>
      </c>
      <c r="E20" s="28">
        <v>2727</v>
      </c>
      <c r="F20" s="29">
        <f t="shared" si="4"/>
        <v>0.48497243464342876</v>
      </c>
    </row>
    <row r="21" spans="1:6" s="5" customFormat="1" ht="12.75">
      <c r="A21" s="26" t="s">
        <v>20</v>
      </c>
      <c r="B21" s="27">
        <v>5510</v>
      </c>
      <c r="C21" s="28">
        <v>2948</v>
      </c>
      <c r="D21" s="29">
        <f t="shared" si="3"/>
        <v>0.53502722323049</v>
      </c>
      <c r="E21" s="28">
        <v>2562</v>
      </c>
      <c r="F21" s="29">
        <f t="shared" si="4"/>
        <v>0.46497277676951</v>
      </c>
    </row>
    <row r="22" spans="1:16" s="5" customFormat="1" ht="12.75">
      <c r="A22" s="26" t="s">
        <v>19</v>
      </c>
      <c r="B22" s="27">
        <v>5152</v>
      </c>
      <c r="C22" s="28">
        <v>2637</v>
      </c>
      <c r="D22" s="29">
        <f aca="true" t="shared" si="5" ref="D22:D34">C22/B22</f>
        <v>0.5118400621118012</v>
      </c>
      <c r="E22" s="28">
        <v>2515</v>
      </c>
      <c r="F22" s="29">
        <f aca="true" t="shared" si="6" ref="F22:F34">E22/B22</f>
        <v>0.4881599378881988</v>
      </c>
      <c r="N22" s="6"/>
      <c r="P22" s="6"/>
    </row>
    <row r="23" spans="1:16" s="5" customFormat="1" ht="12.75">
      <c r="A23" s="26" t="s">
        <v>16</v>
      </c>
      <c r="B23" s="27">
        <v>4969</v>
      </c>
      <c r="C23" s="28">
        <v>2629</v>
      </c>
      <c r="D23" s="29">
        <f t="shared" si="5"/>
        <v>0.5290802978466492</v>
      </c>
      <c r="E23" s="28">
        <v>2340</v>
      </c>
      <c r="F23" s="29">
        <f t="shared" si="6"/>
        <v>0.47091970215335077</v>
      </c>
      <c r="N23" s="6"/>
      <c r="P23" s="6"/>
    </row>
    <row r="24" spans="1:16" s="5" customFormat="1" ht="12.75">
      <c r="A24" s="26" t="s">
        <v>15</v>
      </c>
      <c r="B24" s="30">
        <v>4845</v>
      </c>
      <c r="C24" s="31">
        <v>2573</v>
      </c>
      <c r="D24" s="29">
        <f t="shared" si="5"/>
        <v>0.531062951496388</v>
      </c>
      <c r="E24" s="31">
        <v>2272</v>
      </c>
      <c r="F24" s="29">
        <f t="shared" si="6"/>
        <v>0.46893704850361195</v>
      </c>
      <c r="N24" s="6"/>
      <c r="P24" s="6"/>
    </row>
    <row r="25" spans="1:16" s="5" customFormat="1" ht="12.75">
      <c r="A25" s="26" t="s">
        <v>14</v>
      </c>
      <c r="B25" s="30">
        <v>4573</v>
      </c>
      <c r="C25" s="31">
        <v>2350</v>
      </c>
      <c r="D25" s="29">
        <f t="shared" si="5"/>
        <v>0.5138858517384649</v>
      </c>
      <c r="E25" s="31">
        <v>2223</v>
      </c>
      <c r="F25" s="29">
        <f t="shared" si="6"/>
        <v>0.4861141482615351</v>
      </c>
      <c r="N25" s="6"/>
      <c r="P25" s="6"/>
    </row>
    <row r="26" spans="1:16" s="5" customFormat="1" ht="12.75">
      <c r="A26" s="26" t="s">
        <v>13</v>
      </c>
      <c r="B26" s="30">
        <v>4688</v>
      </c>
      <c r="C26" s="31">
        <v>2416</v>
      </c>
      <c r="D26" s="29">
        <f t="shared" si="5"/>
        <v>0.515358361774744</v>
      </c>
      <c r="E26" s="31">
        <v>2272</v>
      </c>
      <c r="F26" s="29">
        <f t="shared" si="6"/>
        <v>0.48464163822525597</v>
      </c>
      <c r="N26" s="6"/>
      <c r="P26" s="6"/>
    </row>
    <row r="27" spans="1:16" s="5" customFormat="1" ht="12.75">
      <c r="A27" s="26" t="s">
        <v>12</v>
      </c>
      <c r="B27" s="30">
        <v>4667</v>
      </c>
      <c r="C27" s="31">
        <v>2449</v>
      </c>
      <c r="D27" s="29">
        <f t="shared" si="5"/>
        <v>0.5247482322691236</v>
      </c>
      <c r="E27" s="31">
        <v>2218</v>
      </c>
      <c r="F27" s="29">
        <f t="shared" si="6"/>
        <v>0.47525176773087635</v>
      </c>
      <c r="N27" s="6"/>
      <c r="P27" s="6"/>
    </row>
    <row r="28" spans="1:16" s="5" customFormat="1" ht="12.75">
      <c r="A28" s="26" t="s">
        <v>11</v>
      </c>
      <c r="B28" s="30">
        <v>4707</v>
      </c>
      <c r="C28" s="31">
        <v>2432</v>
      </c>
      <c r="D28" s="29">
        <f t="shared" si="5"/>
        <v>0.5166772891438284</v>
      </c>
      <c r="E28" s="31">
        <v>2275</v>
      </c>
      <c r="F28" s="29">
        <f t="shared" si="6"/>
        <v>0.4833227108561717</v>
      </c>
      <c r="N28" s="6"/>
      <c r="P28" s="6"/>
    </row>
    <row r="29" spans="1:16" s="5" customFormat="1" ht="12.75">
      <c r="A29" s="26" t="s">
        <v>10</v>
      </c>
      <c r="B29" s="30">
        <v>4702</v>
      </c>
      <c r="C29" s="31">
        <v>2428</v>
      </c>
      <c r="D29" s="29">
        <f t="shared" si="5"/>
        <v>0.5163760102084219</v>
      </c>
      <c r="E29" s="31">
        <v>2274</v>
      </c>
      <c r="F29" s="29">
        <f t="shared" si="6"/>
        <v>0.48362398979157806</v>
      </c>
      <c r="N29" s="6"/>
      <c r="P29" s="6"/>
    </row>
    <row r="30" spans="1:16" s="5" customFormat="1" ht="12.75">
      <c r="A30" s="26" t="s">
        <v>9</v>
      </c>
      <c r="B30" s="30">
        <v>4342</v>
      </c>
      <c r="C30" s="31">
        <v>2192</v>
      </c>
      <c r="D30" s="29">
        <f t="shared" si="5"/>
        <v>0.504836480884385</v>
      </c>
      <c r="E30" s="31">
        <v>2150</v>
      </c>
      <c r="F30" s="29">
        <f t="shared" si="6"/>
        <v>0.4951635191156149</v>
      </c>
      <c r="N30" s="6"/>
      <c r="P30" s="6"/>
    </row>
    <row r="31" spans="1:16" s="5" customFormat="1" ht="12.75">
      <c r="A31" s="26" t="s">
        <v>37</v>
      </c>
      <c r="B31" s="30">
        <v>4619</v>
      </c>
      <c r="C31" s="31">
        <v>2256</v>
      </c>
      <c r="D31" s="29">
        <f t="shared" si="5"/>
        <v>0.4884174063650141</v>
      </c>
      <c r="E31" s="31">
        <v>2363</v>
      </c>
      <c r="F31" s="29">
        <f t="shared" si="6"/>
        <v>0.5115825936349859</v>
      </c>
      <c r="N31" s="6"/>
      <c r="P31" s="6"/>
    </row>
    <row r="32" spans="1:16" s="5" customFormat="1" ht="12.75">
      <c r="A32" s="26" t="s">
        <v>8</v>
      </c>
      <c r="B32" s="30">
        <v>4824</v>
      </c>
      <c r="C32" s="31">
        <v>2409</v>
      </c>
      <c r="D32" s="29">
        <f t="shared" si="5"/>
        <v>0.4993781094527363</v>
      </c>
      <c r="E32" s="31">
        <v>2415</v>
      </c>
      <c r="F32" s="29">
        <f t="shared" si="6"/>
        <v>0.5006218905472637</v>
      </c>
      <c r="N32" s="6"/>
      <c r="P32" s="6"/>
    </row>
    <row r="33" spans="1:6" s="7" customFormat="1" ht="12.75">
      <c r="A33" s="26" t="s">
        <v>7</v>
      </c>
      <c r="B33" s="30">
        <v>4835</v>
      </c>
      <c r="C33" s="31">
        <v>2330</v>
      </c>
      <c r="D33" s="29">
        <f t="shared" si="5"/>
        <v>0.48190279214064113</v>
      </c>
      <c r="E33" s="31">
        <v>2505</v>
      </c>
      <c r="F33" s="29">
        <f t="shared" si="6"/>
        <v>0.5180972078593589</v>
      </c>
    </row>
    <row r="34" spans="1:6" s="7" customFormat="1" ht="12.75">
      <c r="A34" s="26" t="s">
        <v>6</v>
      </c>
      <c r="B34" s="32">
        <v>4438</v>
      </c>
      <c r="C34" s="31">
        <v>2247</v>
      </c>
      <c r="D34" s="29">
        <f t="shared" si="5"/>
        <v>0.5063091482649842</v>
      </c>
      <c r="E34" s="31">
        <v>2191</v>
      </c>
      <c r="F34" s="29">
        <f t="shared" si="6"/>
        <v>0.49369085173501576</v>
      </c>
    </row>
    <row r="35" spans="1:16" ht="12.75">
      <c r="A35" s="10" t="s">
        <v>18</v>
      </c>
      <c r="B35" s="11"/>
      <c r="C35" s="1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  <c r="P35" s="4"/>
    </row>
    <row r="36" spans="2:16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  <c r="P36" s="4"/>
    </row>
    <row r="37" spans="1:16" ht="12.75">
      <c r="A37" s="9" t="s">
        <v>33</v>
      </c>
      <c r="B37" s="1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  <c r="P37" s="4"/>
    </row>
  </sheetData>
  <sheetProtection/>
  <mergeCells count="4">
    <mergeCell ref="A6:A7"/>
    <mergeCell ref="B6:B7"/>
    <mergeCell ref="C6:D6"/>
    <mergeCell ref="E6:F6"/>
  </mergeCells>
  <hyperlinks>
    <hyperlink ref="A35:C35" location="Definitions!A1" display="Click here to see notes, definitions and source."/>
    <hyperlink ref="F1" location="'Table of Contents'!A1" display="Contents"/>
    <hyperlink ref="A37:B37" location="'Table of Contents'!A1" display="Click here to go to contents page"/>
  </hyperlinks>
  <printOptions horizontalCentered="1"/>
  <pageMargins left="0.5" right="0.5" top="0.61" bottom="0.6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</sheetPr>
  <dimension ref="A1:Y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6.140625" style="0" bestFit="1" customWidth="1"/>
    <col min="3" max="3" width="7.8515625" style="0" bestFit="1" customWidth="1"/>
    <col min="4" max="4" width="6.140625" style="0" bestFit="1" customWidth="1"/>
    <col min="5" max="5" width="7.8515625" style="0" bestFit="1" customWidth="1"/>
    <col min="6" max="6" width="5.421875" style="0" bestFit="1" customWidth="1"/>
    <col min="7" max="7" width="7.8515625" style="0" bestFit="1" customWidth="1"/>
    <col min="8" max="8" width="5.421875" style="0" bestFit="1" customWidth="1"/>
    <col min="9" max="9" width="7.8515625" style="0" bestFit="1" customWidth="1"/>
    <col min="10" max="10" width="5.421875" style="0" bestFit="1" customWidth="1"/>
    <col min="11" max="11" width="7.8515625" style="0" bestFit="1" customWidth="1"/>
    <col min="12" max="12" width="5.421875" style="0" bestFit="1" customWidth="1"/>
    <col min="13" max="13" width="7.8515625" style="0" bestFit="1" customWidth="1"/>
    <col min="14" max="14" width="5.421875" style="0" bestFit="1" customWidth="1"/>
    <col min="15" max="15" width="7.8515625" style="0" bestFit="1" customWidth="1"/>
    <col min="16" max="16" width="5.421875" style="0" bestFit="1" customWidth="1"/>
    <col min="17" max="17" width="7.8515625" style="0" bestFit="1" customWidth="1"/>
    <col min="18" max="18" width="5.421875" style="0" bestFit="1" customWidth="1"/>
    <col min="19" max="19" width="7.8515625" style="0" bestFit="1" customWidth="1"/>
    <col min="20" max="20" width="5.421875" style="0" bestFit="1" customWidth="1"/>
    <col min="21" max="21" width="7.8515625" style="0" bestFit="1" customWidth="1"/>
    <col min="22" max="22" width="5.421875" style="0" bestFit="1" customWidth="1"/>
    <col min="23" max="23" width="7.8515625" style="0" bestFit="1" customWidth="1"/>
    <col min="24" max="24" width="5.421875" style="0" bestFit="1" customWidth="1"/>
    <col min="25" max="25" width="7.8515625" style="0" bestFit="1" customWidth="1"/>
  </cols>
  <sheetData>
    <row r="1" spans="1:25" s="5" customFormat="1" ht="15.75">
      <c r="A1" s="1" t="s">
        <v>29</v>
      </c>
      <c r="V1"/>
      <c r="W1"/>
      <c r="X1" s="9" t="s">
        <v>32</v>
      </c>
      <c r="Y1"/>
    </row>
    <row r="2" spans="1:25" s="5" customFormat="1" ht="15">
      <c r="A2" s="42" t="s">
        <v>28</v>
      </c>
      <c r="V2"/>
      <c r="W2"/>
      <c r="X2"/>
      <c r="Y2"/>
    </row>
    <row r="3" spans="1:25" s="5" customFormat="1" ht="12.75">
      <c r="A3" s="2" t="s">
        <v>38</v>
      </c>
      <c r="V3"/>
      <c r="W3"/>
      <c r="X3"/>
      <c r="Y3"/>
    </row>
    <row r="4" spans="1:25" s="5" customFormat="1" ht="12.75">
      <c r="A4" s="44" t="s">
        <v>61</v>
      </c>
      <c r="V4"/>
      <c r="W4"/>
      <c r="X4"/>
      <c r="Y4"/>
    </row>
    <row r="5" spans="22:25" s="5" customFormat="1" ht="12.75">
      <c r="V5"/>
      <c r="W5"/>
      <c r="X5"/>
      <c r="Y5"/>
    </row>
    <row r="6" spans="1:25" s="5" customFormat="1" ht="54" customHeight="1">
      <c r="A6" s="47"/>
      <c r="B6" s="48" t="s">
        <v>5</v>
      </c>
      <c r="C6" s="48"/>
      <c r="D6" s="49" t="s">
        <v>39</v>
      </c>
      <c r="E6" s="49"/>
      <c r="F6" s="48" t="s">
        <v>40</v>
      </c>
      <c r="G6" s="48"/>
      <c r="H6" s="48" t="s">
        <v>41</v>
      </c>
      <c r="I6" s="48"/>
      <c r="J6" s="48" t="s">
        <v>42</v>
      </c>
      <c r="K6" s="48"/>
      <c r="L6" s="49" t="s">
        <v>47</v>
      </c>
      <c r="M6" s="49"/>
      <c r="N6" s="49" t="s">
        <v>48</v>
      </c>
      <c r="O6" s="49"/>
      <c r="P6" s="49" t="s">
        <v>21</v>
      </c>
      <c r="Q6" s="49"/>
      <c r="R6" s="48" t="s">
        <v>53</v>
      </c>
      <c r="S6" s="48"/>
      <c r="T6" s="49" t="s">
        <v>49</v>
      </c>
      <c r="U6" s="49"/>
      <c r="V6" s="46" t="s">
        <v>22</v>
      </c>
      <c r="W6" s="46"/>
      <c r="X6" s="46" t="s">
        <v>46</v>
      </c>
      <c r="Y6" s="46"/>
    </row>
    <row r="7" spans="1:25" s="12" customFormat="1" ht="21" customHeight="1">
      <c r="A7" s="47"/>
      <c r="B7" s="33" t="s">
        <v>23</v>
      </c>
      <c r="C7" s="33" t="s">
        <v>24</v>
      </c>
      <c r="D7" s="33" t="s">
        <v>23</v>
      </c>
      <c r="E7" s="33" t="s">
        <v>24</v>
      </c>
      <c r="F7" s="33" t="s">
        <v>23</v>
      </c>
      <c r="G7" s="33" t="s">
        <v>24</v>
      </c>
      <c r="H7" s="33" t="s">
        <v>23</v>
      </c>
      <c r="I7" s="33" t="s">
        <v>24</v>
      </c>
      <c r="J7" s="33" t="s">
        <v>23</v>
      </c>
      <c r="K7" s="33" t="s">
        <v>24</v>
      </c>
      <c r="L7" s="33" t="s">
        <v>23</v>
      </c>
      <c r="M7" s="33" t="s">
        <v>24</v>
      </c>
      <c r="N7" s="33" t="s">
        <v>23</v>
      </c>
      <c r="O7" s="33" t="s">
        <v>24</v>
      </c>
      <c r="P7" s="33" t="s">
        <v>23</v>
      </c>
      <c r="Q7" s="33" t="s">
        <v>24</v>
      </c>
      <c r="R7" s="33" t="s">
        <v>23</v>
      </c>
      <c r="S7" s="33" t="s">
        <v>24</v>
      </c>
      <c r="T7" s="33" t="s">
        <v>23</v>
      </c>
      <c r="U7" s="33" t="s">
        <v>24</v>
      </c>
      <c r="V7" s="33" t="s">
        <v>23</v>
      </c>
      <c r="W7" s="33" t="s">
        <v>24</v>
      </c>
      <c r="X7" s="33" t="s">
        <v>23</v>
      </c>
      <c r="Y7" s="33" t="s">
        <v>24</v>
      </c>
    </row>
    <row r="8" spans="1:25" s="12" customFormat="1" ht="21" customHeight="1">
      <c r="A8" s="25" t="s">
        <v>62</v>
      </c>
      <c r="B8" s="27">
        <f>D8+R8+T8+V8+X8</f>
        <v>3298</v>
      </c>
      <c r="C8" s="27">
        <f>E8+S8+U8+W8+Y8</f>
        <v>3311</v>
      </c>
      <c r="D8" s="28">
        <v>2548</v>
      </c>
      <c r="E8" s="28">
        <v>2772</v>
      </c>
      <c r="F8" s="28">
        <v>146</v>
      </c>
      <c r="G8" s="28">
        <v>106</v>
      </c>
      <c r="H8" s="28">
        <v>90</v>
      </c>
      <c r="I8" s="28">
        <v>101</v>
      </c>
      <c r="J8" s="34"/>
      <c r="K8" s="34"/>
      <c r="L8" s="28">
        <v>59</v>
      </c>
      <c r="M8" s="28">
        <v>58</v>
      </c>
      <c r="N8" s="28">
        <v>6</v>
      </c>
      <c r="O8" s="28">
        <v>0</v>
      </c>
      <c r="P8" s="28">
        <v>2</v>
      </c>
      <c r="Q8" s="28">
        <v>4</v>
      </c>
      <c r="R8" s="27">
        <f>F8+H8+L8+N8+P8</f>
        <v>303</v>
      </c>
      <c r="S8" s="27">
        <f>G8+I8+M8+O8+Q8</f>
        <v>269</v>
      </c>
      <c r="T8" s="28">
        <v>99</v>
      </c>
      <c r="U8" s="28">
        <v>129</v>
      </c>
      <c r="V8" s="28">
        <v>8</v>
      </c>
      <c r="W8" s="28">
        <v>6</v>
      </c>
      <c r="X8" s="28">
        <v>340</v>
      </c>
      <c r="Y8" s="28">
        <v>135</v>
      </c>
    </row>
    <row r="9" spans="1:25" s="12" customFormat="1" ht="21" customHeight="1">
      <c r="A9" s="25" t="s">
        <v>60</v>
      </c>
      <c r="B9" s="27">
        <f aca="true" t="shared" si="0" ref="B9:C11">D9+R9+T9+V9+X9</f>
        <v>3248</v>
      </c>
      <c r="C9" s="27">
        <f t="shared" si="0"/>
        <v>3335</v>
      </c>
      <c r="D9" s="28">
        <v>2520</v>
      </c>
      <c r="E9" s="28">
        <v>2746</v>
      </c>
      <c r="F9" s="28">
        <v>149</v>
      </c>
      <c r="G9" s="28">
        <v>125</v>
      </c>
      <c r="H9" s="28">
        <v>98</v>
      </c>
      <c r="I9" s="28">
        <v>114</v>
      </c>
      <c r="J9" s="34"/>
      <c r="K9" s="34"/>
      <c r="L9" s="28">
        <v>70</v>
      </c>
      <c r="M9" s="28">
        <v>69</v>
      </c>
      <c r="N9" s="28">
        <v>3</v>
      </c>
      <c r="O9" s="28">
        <v>3</v>
      </c>
      <c r="P9" s="28">
        <v>3</v>
      </c>
      <c r="Q9" s="28">
        <v>1</v>
      </c>
      <c r="R9" s="27">
        <f aca="true" t="shared" si="1" ref="R9:S11">F9+H9+L9+N9+P9</f>
        <v>323</v>
      </c>
      <c r="S9" s="27">
        <f t="shared" si="1"/>
        <v>312</v>
      </c>
      <c r="T9" s="28">
        <v>88</v>
      </c>
      <c r="U9" s="28">
        <v>102</v>
      </c>
      <c r="V9" s="28">
        <v>12</v>
      </c>
      <c r="W9" s="28">
        <v>1</v>
      </c>
      <c r="X9" s="28">
        <v>305</v>
      </c>
      <c r="Y9" s="28">
        <v>174</v>
      </c>
    </row>
    <row r="10" spans="1:25" s="12" customFormat="1" ht="21" customHeight="1">
      <c r="A10" s="25" t="s">
        <v>59</v>
      </c>
      <c r="B10" s="27">
        <f t="shared" si="0"/>
        <v>3218</v>
      </c>
      <c r="C10" s="27">
        <f t="shared" si="0"/>
        <v>3422</v>
      </c>
      <c r="D10" s="28">
        <v>2537</v>
      </c>
      <c r="E10" s="28">
        <v>2815</v>
      </c>
      <c r="F10" s="28">
        <v>123</v>
      </c>
      <c r="G10" s="28">
        <v>137</v>
      </c>
      <c r="H10" s="28">
        <v>116</v>
      </c>
      <c r="I10" s="28">
        <v>99</v>
      </c>
      <c r="J10" s="34"/>
      <c r="K10" s="34"/>
      <c r="L10" s="28">
        <v>59</v>
      </c>
      <c r="M10" s="28">
        <v>79</v>
      </c>
      <c r="N10" s="28">
        <v>2</v>
      </c>
      <c r="O10" s="28">
        <v>2</v>
      </c>
      <c r="P10" s="28">
        <v>2</v>
      </c>
      <c r="Q10" s="28">
        <v>5</v>
      </c>
      <c r="R10" s="27">
        <f t="shared" si="1"/>
        <v>302</v>
      </c>
      <c r="S10" s="27">
        <f t="shared" si="1"/>
        <v>322</v>
      </c>
      <c r="T10" s="28">
        <v>76</v>
      </c>
      <c r="U10" s="28">
        <v>101</v>
      </c>
      <c r="V10" s="28">
        <v>12</v>
      </c>
      <c r="W10" s="28">
        <v>8</v>
      </c>
      <c r="X10" s="28">
        <v>291</v>
      </c>
      <c r="Y10" s="28">
        <v>176</v>
      </c>
    </row>
    <row r="11" spans="1:25" s="12" customFormat="1" ht="21" customHeight="1">
      <c r="A11" s="25" t="s">
        <v>58</v>
      </c>
      <c r="B11" s="27">
        <f t="shared" si="0"/>
        <v>3244</v>
      </c>
      <c r="C11" s="27">
        <f t="shared" si="0"/>
        <v>3412</v>
      </c>
      <c r="D11" s="28">
        <v>2584</v>
      </c>
      <c r="E11" s="28">
        <v>2891</v>
      </c>
      <c r="F11" s="28">
        <v>129</v>
      </c>
      <c r="G11" s="28">
        <v>96</v>
      </c>
      <c r="H11" s="28">
        <v>91</v>
      </c>
      <c r="I11" s="28">
        <v>103</v>
      </c>
      <c r="J11" s="34"/>
      <c r="K11" s="34"/>
      <c r="L11" s="28">
        <v>61</v>
      </c>
      <c r="M11" s="28">
        <v>57</v>
      </c>
      <c r="N11" s="28">
        <v>0</v>
      </c>
      <c r="O11" s="28">
        <v>2</v>
      </c>
      <c r="P11" s="28">
        <v>8</v>
      </c>
      <c r="Q11" s="28">
        <v>1</v>
      </c>
      <c r="R11" s="27">
        <f t="shared" si="1"/>
        <v>289</v>
      </c>
      <c r="S11" s="27">
        <f t="shared" si="1"/>
        <v>259</v>
      </c>
      <c r="T11" s="28">
        <v>75</v>
      </c>
      <c r="U11" s="28">
        <v>82</v>
      </c>
      <c r="V11" s="28">
        <v>20</v>
      </c>
      <c r="W11" s="28">
        <v>17</v>
      </c>
      <c r="X11" s="28">
        <v>276</v>
      </c>
      <c r="Y11" s="28">
        <v>163</v>
      </c>
    </row>
    <row r="12" spans="1:25" s="12" customFormat="1" ht="21" customHeight="1">
      <c r="A12" s="25" t="s">
        <v>57</v>
      </c>
      <c r="B12" s="27">
        <f aca="true" t="shared" si="2" ref="B12:C15">D12+R12+T12+V12+X12</f>
        <v>3307</v>
      </c>
      <c r="C12" s="27">
        <f t="shared" si="2"/>
        <v>3390</v>
      </c>
      <c r="D12" s="28">
        <v>2682</v>
      </c>
      <c r="E12" s="28">
        <v>2889</v>
      </c>
      <c r="F12" s="28">
        <v>120</v>
      </c>
      <c r="G12" s="28">
        <v>113</v>
      </c>
      <c r="H12" s="28">
        <v>83</v>
      </c>
      <c r="I12" s="28">
        <v>91</v>
      </c>
      <c r="J12" s="34"/>
      <c r="K12" s="34"/>
      <c r="L12" s="28">
        <v>78</v>
      </c>
      <c r="M12" s="28">
        <v>49</v>
      </c>
      <c r="N12" s="28">
        <v>3</v>
      </c>
      <c r="O12" s="28">
        <v>4</v>
      </c>
      <c r="P12" s="28">
        <v>9</v>
      </c>
      <c r="Q12" s="28">
        <v>4</v>
      </c>
      <c r="R12" s="27">
        <f aca="true" t="shared" si="3" ref="R12:S15">F12+H12+L12+N12+P12</f>
        <v>293</v>
      </c>
      <c r="S12" s="27">
        <f t="shared" si="3"/>
        <v>261</v>
      </c>
      <c r="T12" s="28">
        <v>70</v>
      </c>
      <c r="U12" s="28">
        <v>63</v>
      </c>
      <c r="V12" s="28">
        <v>21</v>
      </c>
      <c r="W12" s="28">
        <v>21</v>
      </c>
      <c r="X12" s="28">
        <v>241</v>
      </c>
      <c r="Y12" s="28">
        <v>156</v>
      </c>
    </row>
    <row r="13" spans="1:25" s="12" customFormat="1" ht="21" customHeight="1">
      <c r="A13" s="25" t="s">
        <v>56</v>
      </c>
      <c r="B13" s="27">
        <f t="shared" si="2"/>
        <v>3097</v>
      </c>
      <c r="C13" s="27">
        <f t="shared" si="2"/>
        <v>3270</v>
      </c>
      <c r="D13" s="28">
        <v>2539</v>
      </c>
      <c r="E13" s="28">
        <v>2782</v>
      </c>
      <c r="F13" s="28">
        <v>124</v>
      </c>
      <c r="G13" s="28">
        <v>92</v>
      </c>
      <c r="H13" s="28">
        <v>79</v>
      </c>
      <c r="I13" s="28">
        <v>77</v>
      </c>
      <c r="J13" s="34"/>
      <c r="K13" s="34"/>
      <c r="L13" s="28">
        <v>60</v>
      </c>
      <c r="M13" s="28">
        <v>53</v>
      </c>
      <c r="N13" s="28">
        <v>1</v>
      </c>
      <c r="O13" s="28">
        <v>2</v>
      </c>
      <c r="P13" s="28">
        <v>2</v>
      </c>
      <c r="Q13" s="28">
        <v>7</v>
      </c>
      <c r="R13" s="27">
        <f t="shared" si="3"/>
        <v>266</v>
      </c>
      <c r="S13" s="27">
        <f t="shared" si="3"/>
        <v>231</v>
      </c>
      <c r="T13" s="28">
        <v>69</v>
      </c>
      <c r="U13" s="28">
        <v>74</v>
      </c>
      <c r="V13" s="28">
        <v>20</v>
      </c>
      <c r="W13" s="28">
        <v>13</v>
      </c>
      <c r="X13" s="28">
        <v>203</v>
      </c>
      <c r="Y13" s="28">
        <v>170</v>
      </c>
    </row>
    <row r="14" spans="1:25" s="12" customFormat="1" ht="21" customHeight="1">
      <c r="A14" s="25" t="s">
        <v>55</v>
      </c>
      <c r="B14" s="27">
        <f t="shared" si="2"/>
        <v>3010</v>
      </c>
      <c r="C14" s="27">
        <f t="shared" si="2"/>
        <v>3257</v>
      </c>
      <c r="D14" s="28">
        <v>2486</v>
      </c>
      <c r="E14" s="28">
        <v>2824</v>
      </c>
      <c r="F14" s="28">
        <v>89</v>
      </c>
      <c r="G14" s="28">
        <v>84</v>
      </c>
      <c r="H14" s="28">
        <v>70</v>
      </c>
      <c r="I14" s="28">
        <v>62</v>
      </c>
      <c r="J14" s="34"/>
      <c r="K14" s="34"/>
      <c r="L14" s="28">
        <v>61</v>
      </c>
      <c r="M14" s="28">
        <v>59</v>
      </c>
      <c r="N14" s="28">
        <v>3</v>
      </c>
      <c r="O14" s="28">
        <v>1</v>
      </c>
      <c r="P14" s="28">
        <v>6</v>
      </c>
      <c r="Q14" s="28">
        <v>6</v>
      </c>
      <c r="R14" s="27">
        <f t="shared" si="3"/>
        <v>229</v>
      </c>
      <c r="S14" s="27">
        <f t="shared" si="3"/>
        <v>212</v>
      </c>
      <c r="T14" s="28">
        <v>62</v>
      </c>
      <c r="U14" s="28">
        <v>49</v>
      </c>
      <c r="V14" s="28">
        <v>26</v>
      </c>
      <c r="W14" s="28">
        <v>22</v>
      </c>
      <c r="X14" s="28">
        <v>207</v>
      </c>
      <c r="Y14" s="28">
        <v>150</v>
      </c>
    </row>
    <row r="15" spans="1:25" s="12" customFormat="1" ht="21" customHeight="1">
      <c r="A15" s="25" t="s">
        <v>55</v>
      </c>
      <c r="B15" s="27">
        <f t="shared" si="2"/>
        <v>3010</v>
      </c>
      <c r="C15" s="27">
        <f t="shared" si="2"/>
        <v>3257</v>
      </c>
      <c r="D15" s="28">
        <v>2486</v>
      </c>
      <c r="E15" s="28">
        <v>2824</v>
      </c>
      <c r="F15" s="28">
        <v>89</v>
      </c>
      <c r="G15" s="28">
        <v>84</v>
      </c>
      <c r="H15" s="28">
        <v>70</v>
      </c>
      <c r="I15" s="28">
        <v>62</v>
      </c>
      <c r="J15" s="34"/>
      <c r="K15" s="34"/>
      <c r="L15" s="28">
        <v>61</v>
      </c>
      <c r="M15" s="28">
        <v>59</v>
      </c>
      <c r="N15" s="28">
        <v>3</v>
      </c>
      <c r="O15" s="28">
        <v>1</v>
      </c>
      <c r="P15" s="28">
        <v>6</v>
      </c>
      <c r="Q15" s="28">
        <v>6</v>
      </c>
      <c r="R15" s="27">
        <f t="shared" si="3"/>
        <v>229</v>
      </c>
      <c r="S15" s="27">
        <f t="shared" si="3"/>
        <v>212</v>
      </c>
      <c r="T15" s="28">
        <v>62</v>
      </c>
      <c r="U15" s="28">
        <v>49</v>
      </c>
      <c r="V15" s="28">
        <v>26</v>
      </c>
      <c r="W15" s="28">
        <v>22</v>
      </c>
      <c r="X15" s="28">
        <v>207</v>
      </c>
      <c r="Y15" s="28">
        <v>150</v>
      </c>
    </row>
    <row r="16" spans="1:25" s="12" customFormat="1" ht="21" customHeight="1">
      <c r="A16" s="25" t="s">
        <v>54</v>
      </c>
      <c r="B16" s="27">
        <f aca="true" t="shared" si="4" ref="B16:C18">D16+R16+T16+V16+X16</f>
        <v>3147</v>
      </c>
      <c r="C16" s="27">
        <f t="shared" si="4"/>
        <v>3300</v>
      </c>
      <c r="D16" s="28">
        <v>2609</v>
      </c>
      <c r="E16" s="28">
        <v>2867</v>
      </c>
      <c r="F16" s="28">
        <v>88</v>
      </c>
      <c r="G16" s="28">
        <v>95</v>
      </c>
      <c r="H16" s="28">
        <v>73</v>
      </c>
      <c r="I16" s="28">
        <v>52</v>
      </c>
      <c r="J16" s="34"/>
      <c r="K16" s="34"/>
      <c r="L16" s="28">
        <v>49</v>
      </c>
      <c r="M16" s="28">
        <v>48</v>
      </c>
      <c r="N16" s="28">
        <v>4</v>
      </c>
      <c r="O16" s="28">
        <v>3</v>
      </c>
      <c r="P16" s="28">
        <v>8</v>
      </c>
      <c r="Q16" s="28">
        <v>7</v>
      </c>
      <c r="R16" s="27">
        <f aca="true" t="shared" si="5" ref="R16:S18">F16+H16+L16+N16+P16</f>
        <v>222</v>
      </c>
      <c r="S16" s="27">
        <f t="shared" si="5"/>
        <v>205</v>
      </c>
      <c r="T16" s="28">
        <v>50</v>
      </c>
      <c r="U16" s="28">
        <v>54</v>
      </c>
      <c r="V16" s="28">
        <v>56</v>
      </c>
      <c r="W16" s="28">
        <v>38</v>
      </c>
      <c r="X16" s="28">
        <v>210</v>
      </c>
      <c r="Y16" s="28">
        <v>136</v>
      </c>
    </row>
    <row r="17" spans="1:25" s="12" customFormat="1" ht="21" customHeight="1">
      <c r="A17" s="25" t="s">
        <v>51</v>
      </c>
      <c r="B17" s="27">
        <f t="shared" si="4"/>
        <v>3052</v>
      </c>
      <c r="C17" s="27">
        <f t="shared" si="4"/>
        <v>3237</v>
      </c>
      <c r="D17" s="28">
        <v>2544</v>
      </c>
      <c r="E17" s="28">
        <v>2792</v>
      </c>
      <c r="F17" s="28">
        <v>78</v>
      </c>
      <c r="G17" s="28">
        <v>76</v>
      </c>
      <c r="H17" s="28">
        <v>62</v>
      </c>
      <c r="I17" s="28">
        <v>63</v>
      </c>
      <c r="J17" s="34"/>
      <c r="K17" s="34"/>
      <c r="L17" s="28">
        <v>49</v>
      </c>
      <c r="M17" s="28">
        <v>47</v>
      </c>
      <c r="N17" s="28">
        <v>4</v>
      </c>
      <c r="O17" s="28">
        <v>3</v>
      </c>
      <c r="P17" s="28">
        <v>12</v>
      </c>
      <c r="Q17" s="28">
        <v>14</v>
      </c>
      <c r="R17" s="27">
        <f t="shared" si="5"/>
        <v>205</v>
      </c>
      <c r="S17" s="27">
        <f t="shared" si="5"/>
        <v>203</v>
      </c>
      <c r="T17" s="28">
        <v>55</v>
      </c>
      <c r="U17" s="28">
        <v>68</v>
      </c>
      <c r="V17" s="28">
        <v>57</v>
      </c>
      <c r="W17" s="28">
        <v>30</v>
      </c>
      <c r="X17" s="28">
        <v>191</v>
      </c>
      <c r="Y17" s="28">
        <v>144</v>
      </c>
    </row>
    <row r="18" spans="1:25" s="12" customFormat="1" ht="21" customHeight="1">
      <c r="A18" s="25" t="s">
        <v>45</v>
      </c>
      <c r="B18" s="27">
        <f t="shared" si="4"/>
        <v>2938</v>
      </c>
      <c r="C18" s="27">
        <f t="shared" si="4"/>
        <v>3156</v>
      </c>
      <c r="D18" s="28">
        <v>2451</v>
      </c>
      <c r="E18" s="28">
        <v>2731</v>
      </c>
      <c r="F18" s="28">
        <v>72</v>
      </c>
      <c r="G18" s="28">
        <v>64</v>
      </c>
      <c r="H18" s="28">
        <v>54</v>
      </c>
      <c r="I18" s="28">
        <v>57</v>
      </c>
      <c r="J18" s="34"/>
      <c r="K18" s="34"/>
      <c r="L18" s="28">
        <v>59</v>
      </c>
      <c r="M18" s="28">
        <v>34</v>
      </c>
      <c r="N18" s="28">
        <v>6</v>
      </c>
      <c r="O18" s="28">
        <v>2</v>
      </c>
      <c r="P18" s="28">
        <v>6</v>
      </c>
      <c r="Q18" s="28">
        <v>8</v>
      </c>
      <c r="R18" s="27">
        <f t="shared" si="5"/>
        <v>197</v>
      </c>
      <c r="S18" s="27">
        <f t="shared" si="5"/>
        <v>165</v>
      </c>
      <c r="T18" s="28">
        <v>50</v>
      </c>
      <c r="U18" s="28">
        <v>52</v>
      </c>
      <c r="V18" s="28">
        <v>68</v>
      </c>
      <c r="W18" s="28">
        <v>69</v>
      </c>
      <c r="X18" s="28">
        <v>172</v>
      </c>
      <c r="Y18" s="28">
        <v>139</v>
      </c>
    </row>
    <row r="19" spans="1:25" s="12" customFormat="1" ht="21" customHeight="1">
      <c r="A19" s="25" t="s">
        <v>44</v>
      </c>
      <c r="B19" s="27">
        <f>D19+F19+H19+J19+P19+V19+X19</f>
        <v>2889</v>
      </c>
      <c r="C19" s="27">
        <f>E19+G19+I19+K19+Q19+W19+Y19</f>
        <v>3036</v>
      </c>
      <c r="D19" s="28">
        <v>2495</v>
      </c>
      <c r="E19" s="28">
        <v>2676</v>
      </c>
      <c r="F19" s="28">
        <v>77</v>
      </c>
      <c r="G19" s="28">
        <v>81</v>
      </c>
      <c r="H19" s="28">
        <v>40</v>
      </c>
      <c r="I19" s="28">
        <v>54</v>
      </c>
      <c r="J19" s="28">
        <v>56</v>
      </c>
      <c r="K19" s="28">
        <v>58</v>
      </c>
      <c r="L19" s="34"/>
      <c r="M19" s="34"/>
      <c r="N19" s="34"/>
      <c r="O19" s="34"/>
      <c r="P19" s="28">
        <v>13</v>
      </c>
      <c r="Q19" s="28">
        <v>14</v>
      </c>
      <c r="R19" s="27">
        <f aca="true" t="shared" si="6" ref="R19:S23">F19+H19+J19+P19</f>
        <v>186</v>
      </c>
      <c r="S19" s="27">
        <f t="shared" si="6"/>
        <v>207</v>
      </c>
      <c r="T19" s="34"/>
      <c r="U19" s="34"/>
      <c r="V19" s="28">
        <v>33</v>
      </c>
      <c r="W19" s="28">
        <v>28</v>
      </c>
      <c r="X19" s="28">
        <v>175</v>
      </c>
      <c r="Y19" s="28">
        <v>125</v>
      </c>
    </row>
    <row r="20" spans="1:25" s="12" customFormat="1" ht="21" customHeight="1">
      <c r="A20" s="25" t="s">
        <v>43</v>
      </c>
      <c r="B20" s="27">
        <f>D20+F20+H20+J20+P20+V20+X20</f>
        <v>2750</v>
      </c>
      <c r="C20" s="27">
        <f>E20+G20+I20+K20+Q20+W20+Y20</f>
        <v>3126</v>
      </c>
      <c r="D20" s="28">
        <v>2376</v>
      </c>
      <c r="E20" s="28">
        <v>2751</v>
      </c>
      <c r="F20" s="28">
        <v>95</v>
      </c>
      <c r="G20" s="28">
        <v>100</v>
      </c>
      <c r="H20" s="28">
        <v>34</v>
      </c>
      <c r="I20" s="28">
        <v>50</v>
      </c>
      <c r="J20" s="28">
        <v>51</v>
      </c>
      <c r="K20" s="28">
        <v>60</v>
      </c>
      <c r="L20" s="34"/>
      <c r="M20" s="34"/>
      <c r="N20" s="34"/>
      <c r="O20" s="34"/>
      <c r="P20" s="28">
        <v>7</v>
      </c>
      <c r="Q20" s="28">
        <v>12</v>
      </c>
      <c r="R20" s="27">
        <f t="shared" si="6"/>
        <v>187</v>
      </c>
      <c r="S20" s="27">
        <f t="shared" si="6"/>
        <v>222</v>
      </c>
      <c r="T20" s="34"/>
      <c r="U20" s="34"/>
      <c r="V20" s="28">
        <v>29</v>
      </c>
      <c r="W20" s="28">
        <v>27</v>
      </c>
      <c r="X20" s="28">
        <v>158</v>
      </c>
      <c r="Y20" s="28">
        <v>126</v>
      </c>
    </row>
    <row r="21" spans="1:25" s="12" customFormat="1" ht="21" customHeight="1">
      <c r="A21" s="25" t="s">
        <v>31</v>
      </c>
      <c r="B21" s="27">
        <v>2727</v>
      </c>
      <c r="C21" s="27">
        <v>2896</v>
      </c>
      <c r="D21" s="28">
        <v>2303</v>
      </c>
      <c r="E21" s="28">
        <v>2576</v>
      </c>
      <c r="F21" s="28">
        <v>79</v>
      </c>
      <c r="G21" s="28">
        <v>77</v>
      </c>
      <c r="H21" s="28">
        <v>41</v>
      </c>
      <c r="I21" s="28">
        <v>32</v>
      </c>
      <c r="J21" s="28">
        <v>53</v>
      </c>
      <c r="K21" s="28">
        <v>56</v>
      </c>
      <c r="L21" s="34"/>
      <c r="M21" s="34"/>
      <c r="N21" s="34"/>
      <c r="O21" s="34"/>
      <c r="P21" s="28">
        <v>12</v>
      </c>
      <c r="Q21" s="28">
        <v>9</v>
      </c>
      <c r="R21" s="27">
        <f t="shared" si="6"/>
        <v>185</v>
      </c>
      <c r="S21" s="27">
        <f t="shared" si="6"/>
        <v>174</v>
      </c>
      <c r="T21" s="34"/>
      <c r="U21" s="34"/>
      <c r="V21" s="28">
        <v>25</v>
      </c>
      <c r="W21" s="28">
        <v>24</v>
      </c>
      <c r="X21" s="28">
        <v>214</v>
      </c>
      <c r="Y21" s="28">
        <v>122</v>
      </c>
    </row>
    <row r="22" spans="1:25" s="12" customFormat="1" ht="21" customHeight="1">
      <c r="A22" s="25" t="s">
        <v>20</v>
      </c>
      <c r="B22" s="27">
        <v>2562</v>
      </c>
      <c r="C22" s="27">
        <v>2948</v>
      </c>
      <c r="D22" s="28">
        <v>2113</v>
      </c>
      <c r="E22" s="28">
        <v>2603</v>
      </c>
      <c r="F22" s="28">
        <v>87</v>
      </c>
      <c r="G22" s="28">
        <v>85</v>
      </c>
      <c r="H22" s="28">
        <v>34</v>
      </c>
      <c r="I22" s="28">
        <v>33</v>
      </c>
      <c r="J22" s="28">
        <v>34</v>
      </c>
      <c r="K22" s="28">
        <v>49</v>
      </c>
      <c r="L22" s="34"/>
      <c r="M22" s="34"/>
      <c r="N22" s="34"/>
      <c r="O22" s="34"/>
      <c r="P22" s="28">
        <v>5</v>
      </c>
      <c r="Q22" s="28">
        <v>7</v>
      </c>
      <c r="R22" s="27">
        <f t="shared" si="6"/>
        <v>160</v>
      </c>
      <c r="S22" s="27">
        <f t="shared" si="6"/>
        <v>174</v>
      </c>
      <c r="T22" s="34"/>
      <c r="U22" s="34"/>
      <c r="V22" s="28">
        <v>25</v>
      </c>
      <c r="W22" s="28">
        <v>27</v>
      </c>
      <c r="X22" s="28">
        <v>264</v>
      </c>
      <c r="Y22" s="28">
        <v>144</v>
      </c>
    </row>
    <row r="23" spans="1:25" s="12" customFormat="1" ht="18" customHeight="1">
      <c r="A23" s="25" t="s">
        <v>19</v>
      </c>
      <c r="B23" s="27">
        <f>D23+F23+H23+J23+P23+V23+X23</f>
        <v>2496</v>
      </c>
      <c r="C23" s="27">
        <f>E23+G23+I23+K23+Q23+W23+Y23</f>
        <v>2637</v>
      </c>
      <c r="D23" s="28">
        <v>2090</v>
      </c>
      <c r="E23" s="28">
        <v>2319</v>
      </c>
      <c r="F23" s="28">
        <v>82</v>
      </c>
      <c r="G23" s="28">
        <v>85</v>
      </c>
      <c r="H23" s="28">
        <v>37</v>
      </c>
      <c r="I23" s="28">
        <v>26</v>
      </c>
      <c r="J23" s="28">
        <v>43</v>
      </c>
      <c r="K23" s="28">
        <v>31</v>
      </c>
      <c r="L23" s="34"/>
      <c r="M23" s="34"/>
      <c r="N23" s="34"/>
      <c r="O23" s="34"/>
      <c r="P23" s="28">
        <v>11</v>
      </c>
      <c r="Q23" s="28">
        <v>5</v>
      </c>
      <c r="R23" s="27">
        <f t="shared" si="6"/>
        <v>173</v>
      </c>
      <c r="S23" s="27">
        <f t="shared" si="6"/>
        <v>147</v>
      </c>
      <c r="T23" s="34"/>
      <c r="U23" s="34"/>
      <c r="V23" s="28">
        <v>23</v>
      </c>
      <c r="W23" s="28">
        <v>16</v>
      </c>
      <c r="X23" s="28">
        <v>210</v>
      </c>
      <c r="Y23" s="28">
        <v>155</v>
      </c>
    </row>
    <row r="24" spans="1:25" s="12" customFormat="1" ht="18" customHeight="1">
      <c r="A24" s="25" t="s">
        <v>16</v>
      </c>
      <c r="B24" s="27">
        <v>2340</v>
      </c>
      <c r="C24" s="27">
        <v>2629</v>
      </c>
      <c r="D24" s="28">
        <v>1984</v>
      </c>
      <c r="E24" s="28">
        <v>2342</v>
      </c>
      <c r="F24" s="28">
        <v>76</v>
      </c>
      <c r="G24" s="28">
        <v>69</v>
      </c>
      <c r="H24" s="28">
        <v>32</v>
      </c>
      <c r="I24" s="28">
        <v>26</v>
      </c>
      <c r="J24" s="28">
        <v>38</v>
      </c>
      <c r="K24" s="28">
        <v>41</v>
      </c>
      <c r="L24" s="34"/>
      <c r="M24" s="34"/>
      <c r="N24" s="34"/>
      <c r="O24" s="34"/>
      <c r="P24" s="28">
        <v>4</v>
      </c>
      <c r="Q24" s="28">
        <v>11</v>
      </c>
      <c r="R24" s="27">
        <v>150</v>
      </c>
      <c r="S24" s="27">
        <v>147</v>
      </c>
      <c r="T24" s="34"/>
      <c r="U24" s="34"/>
      <c r="V24" s="34"/>
      <c r="W24" s="34"/>
      <c r="X24" s="28">
        <v>206</v>
      </c>
      <c r="Y24" s="28">
        <v>140</v>
      </c>
    </row>
    <row r="25" spans="1:25" s="12" customFormat="1" ht="18" customHeight="1">
      <c r="A25" s="25" t="s">
        <v>15</v>
      </c>
      <c r="B25" s="27">
        <v>2272</v>
      </c>
      <c r="C25" s="27">
        <v>2573</v>
      </c>
      <c r="D25" s="35">
        <v>1916</v>
      </c>
      <c r="E25" s="35">
        <v>2289</v>
      </c>
      <c r="F25" s="35">
        <v>78</v>
      </c>
      <c r="G25" s="35">
        <v>81</v>
      </c>
      <c r="H25" s="35">
        <v>29</v>
      </c>
      <c r="I25" s="35">
        <v>31</v>
      </c>
      <c r="J25" s="35">
        <v>45</v>
      </c>
      <c r="K25" s="35">
        <v>46</v>
      </c>
      <c r="L25" s="34"/>
      <c r="M25" s="34"/>
      <c r="N25" s="34"/>
      <c r="O25" s="34"/>
      <c r="P25" s="35">
        <v>9</v>
      </c>
      <c r="Q25" s="35">
        <v>6</v>
      </c>
      <c r="R25" s="30">
        <v>161</v>
      </c>
      <c r="S25" s="30">
        <v>164</v>
      </c>
      <c r="T25" s="34"/>
      <c r="U25" s="34"/>
      <c r="V25" s="36"/>
      <c r="W25" s="36"/>
      <c r="X25" s="31">
        <v>195</v>
      </c>
      <c r="Y25" s="31">
        <v>120</v>
      </c>
    </row>
    <row r="26" spans="1:25" s="12" customFormat="1" ht="18" customHeight="1">
      <c r="A26" s="25" t="s">
        <v>14</v>
      </c>
      <c r="B26" s="27">
        <v>2223</v>
      </c>
      <c r="C26" s="27">
        <v>2350</v>
      </c>
      <c r="D26" s="35">
        <v>1905</v>
      </c>
      <c r="E26" s="35">
        <v>2108</v>
      </c>
      <c r="F26" s="35">
        <v>68</v>
      </c>
      <c r="G26" s="35">
        <v>61</v>
      </c>
      <c r="H26" s="35">
        <v>31</v>
      </c>
      <c r="I26" s="35">
        <v>23</v>
      </c>
      <c r="J26" s="35">
        <v>43</v>
      </c>
      <c r="K26" s="35">
        <v>43</v>
      </c>
      <c r="L26" s="34"/>
      <c r="M26" s="34"/>
      <c r="N26" s="34"/>
      <c r="O26" s="34"/>
      <c r="P26" s="35">
        <v>4</v>
      </c>
      <c r="Q26" s="35">
        <v>5</v>
      </c>
      <c r="R26" s="30">
        <v>146</v>
      </c>
      <c r="S26" s="30">
        <v>132</v>
      </c>
      <c r="T26" s="34"/>
      <c r="U26" s="34"/>
      <c r="V26" s="36"/>
      <c r="W26" s="36"/>
      <c r="X26" s="31">
        <v>172</v>
      </c>
      <c r="Y26" s="31">
        <v>110</v>
      </c>
    </row>
    <row r="27" spans="1:25" s="12" customFormat="1" ht="18" customHeight="1">
      <c r="A27" s="25" t="s">
        <v>13</v>
      </c>
      <c r="B27" s="27">
        <v>2272</v>
      </c>
      <c r="C27" s="27">
        <v>2416</v>
      </c>
      <c r="D27" s="35">
        <v>1965</v>
      </c>
      <c r="E27" s="35">
        <v>2171</v>
      </c>
      <c r="F27" s="35">
        <v>65</v>
      </c>
      <c r="G27" s="35">
        <v>65</v>
      </c>
      <c r="H27" s="35">
        <v>20</v>
      </c>
      <c r="I27" s="35">
        <v>19</v>
      </c>
      <c r="J27" s="35">
        <v>43</v>
      </c>
      <c r="K27" s="35">
        <v>45</v>
      </c>
      <c r="L27" s="34"/>
      <c r="M27" s="34"/>
      <c r="N27" s="34"/>
      <c r="O27" s="34"/>
      <c r="P27" s="35">
        <v>10</v>
      </c>
      <c r="Q27" s="35">
        <v>9</v>
      </c>
      <c r="R27" s="30">
        <v>138</v>
      </c>
      <c r="S27" s="30">
        <v>138</v>
      </c>
      <c r="T27" s="34"/>
      <c r="U27" s="34"/>
      <c r="V27" s="36"/>
      <c r="W27" s="36"/>
      <c r="X27" s="31">
        <v>169</v>
      </c>
      <c r="Y27" s="31">
        <v>107</v>
      </c>
    </row>
    <row r="28" spans="1:25" s="12" customFormat="1" ht="18" customHeight="1">
      <c r="A28" s="25" t="s">
        <v>12</v>
      </c>
      <c r="B28" s="27">
        <v>2218</v>
      </c>
      <c r="C28" s="27">
        <v>2449</v>
      </c>
      <c r="D28" s="35">
        <v>1910</v>
      </c>
      <c r="E28" s="35">
        <v>2209</v>
      </c>
      <c r="F28" s="35">
        <v>72</v>
      </c>
      <c r="G28" s="35">
        <v>64</v>
      </c>
      <c r="H28" s="35">
        <v>16</v>
      </c>
      <c r="I28" s="35">
        <v>15</v>
      </c>
      <c r="J28" s="35">
        <v>44</v>
      </c>
      <c r="K28" s="35">
        <v>49</v>
      </c>
      <c r="L28" s="34"/>
      <c r="M28" s="34"/>
      <c r="N28" s="34"/>
      <c r="O28" s="34"/>
      <c r="P28" s="35">
        <v>4</v>
      </c>
      <c r="Q28" s="35">
        <v>4</v>
      </c>
      <c r="R28" s="30">
        <v>136</v>
      </c>
      <c r="S28" s="30">
        <v>132</v>
      </c>
      <c r="T28" s="34"/>
      <c r="U28" s="34"/>
      <c r="V28" s="36"/>
      <c r="W28" s="36"/>
      <c r="X28" s="31">
        <v>172</v>
      </c>
      <c r="Y28" s="31">
        <v>108</v>
      </c>
    </row>
    <row r="29" spans="1:25" s="12" customFormat="1" ht="18" customHeight="1">
      <c r="A29" s="25" t="s">
        <v>11</v>
      </c>
      <c r="B29" s="27">
        <v>2275</v>
      </c>
      <c r="C29" s="27">
        <v>2432</v>
      </c>
      <c r="D29" s="35">
        <v>1986</v>
      </c>
      <c r="E29" s="35">
        <v>2196</v>
      </c>
      <c r="F29" s="35">
        <v>66</v>
      </c>
      <c r="G29" s="35">
        <v>71</v>
      </c>
      <c r="H29" s="35">
        <v>22</v>
      </c>
      <c r="I29" s="35">
        <v>24</v>
      </c>
      <c r="J29" s="35">
        <v>48</v>
      </c>
      <c r="K29" s="35">
        <v>52</v>
      </c>
      <c r="L29" s="34"/>
      <c r="M29" s="34"/>
      <c r="N29" s="34"/>
      <c r="O29" s="34"/>
      <c r="P29" s="35">
        <v>5</v>
      </c>
      <c r="Q29" s="35">
        <v>4</v>
      </c>
      <c r="R29" s="30">
        <v>141</v>
      </c>
      <c r="S29" s="30">
        <v>151</v>
      </c>
      <c r="T29" s="34"/>
      <c r="U29" s="34"/>
      <c r="V29" s="36"/>
      <c r="W29" s="36"/>
      <c r="X29" s="31">
        <v>148</v>
      </c>
      <c r="Y29" s="31">
        <v>85</v>
      </c>
    </row>
    <row r="30" spans="1:25" s="12" customFormat="1" ht="18" customHeight="1">
      <c r="A30" s="25" t="s">
        <v>10</v>
      </c>
      <c r="B30" s="27">
        <v>2274</v>
      </c>
      <c r="C30" s="27">
        <v>2428</v>
      </c>
      <c r="D30" s="35">
        <v>1959</v>
      </c>
      <c r="E30" s="35">
        <v>2195</v>
      </c>
      <c r="F30" s="35">
        <v>71</v>
      </c>
      <c r="G30" s="35">
        <v>61</v>
      </c>
      <c r="H30" s="35">
        <v>24</v>
      </c>
      <c r="I30" s="35">
        <v>25</v>
      </c>
      <c r="J30" s="35">
        <v>63</v>
      </c>
      <c r="K30" s="35">
        <v>48</v>
      </c>
      <c r="L30" s="34"/>
      <c r="M30" s="34"/>
      <c r="N30" s="34"/>
      <c r="O30" s="34"/>
      <c r="P30" s="35">
        <v>2</v>
      </c>
      <c r="Q30" s="35">
        <v>6</v>
      </c>
      <c r="R30" s="30">
        <v>160</v>
      </c>
      <c r="S30" s="30">
        <v>140</v>
      </c>
      <c r="T30" s="34"/>
      <c r="U30" s="34"/>
      <c r="V30" s="36"/>
      <c r="W30" s="36"/>
      <c r="X30" s="31">
        <v>155</v>
      </c>
      <c r="Y30" s="31">
        <v>93</v>
      </c>
    </row>
    <row r="31" spans="1:25" s="12" customFormat="1" ht="18" customHeight="1">
      <c r="A31" s="25" t="s">
        <v>9</v>
      </c>
      <c r="B31" s="27">
        <v>2150</v>
      </c>
      <c r="C31" s="27">
        <v>2192</v>
      </c>
      <c r="D31" s="35">
        <v>1848</v>
      </c>
      <c r="E31" s="35">
        <v>1960</v>
      </c>
      <c r="F31" s="35">
        <v>65</v>
      </c>
      <c r="G31" s="35">
        <v>61</v>
      </c>
      <c r="H31" s="35">
        <v>19</v>
      </c>
      <c r="I31" s="35">
        <v>18</v>
      </c>
      <c r="J31" s="35">
        <v>49</v>
      </c>
      <c r="K31" s="35">
        <v>40</v>
      </c>
      <c r="L31" s="34"/>
      <c r="M31" s="34"/>
      <c r="N31" s="34"/>
      <c r="O31" s="34"/>
      <c r="P31" s="35">
        <v>2</v>
      </c>
      <c r="Q31" s="35">
        <v>0</v>
      </c>
      <c r="R31" s="30">
        <v>135</v>
      </c>
      <c r="S31" s="30">
        <v>119</v>
      </c>
      <c r="T31" s="34"/>
      <c r="U31" s="34"/>
      <c r="V31" s="36"/>
      <c r="W31" s="36"/>
      <c r="X31" s="31">
        <v>167</v>
      </c>
      <c r="Y31" s="31">
        <v>113</v>
      </c>
    </row>
    <row r="32" spans="1:25" s="12" customFormat="1" ht="18" customHeight="1">
      <c r="A32" s="25" t="s">
        <v>37</v>
      </c>
      <c r="B32" s="27">
        <v>2363</v>
      </c>
      <c r="C32" s="27">
        <v>2256</v>
      </c>
      <c r="D32" s="35">
        <v>2066</v>
      </c>
      <c r="E32" s="35">
        <v>2035</v>
      </c>
      <c r="F32" s="35">
        <v>78</v>
      </c>
      <c r="G32" s="35">
        <v>62</v>
      </c>
      <c r="H32" s="35">
        <v>14</v>
      </c>
      <c r="I32" s="35">
        <v>13</v>
      </c>
      <c r="J32" s="35">
        <v>37</v>
      </c>
      <c r="K32" s="35">
        <v>49</v>
      </c>
      <c r="L32" s="34"/>
      <c r="M32" s="34"/>
      <c r="N32" s="34"/>
      <c r="O32" s="34"/>
      <c r="P32" s="35">
        <v>4</v>
      </c>
      <c r="Q32" s="35">
        <v>4</v>
      </c>
      <c r="R32" s="30">
        <v>133</v>
      </c>
      <c r="S32" s="30">
        <v>128</v>
      </c>
      <c r="T32" s="34"/>
      <c r="U32" s="34"/>
      <c r="V32" s="36"/>
      <c r="W32" s="36"/>
      <c r="X32" s="31">
        <v>164</v>
      </c>
      <c r="Y32" s="31">
        <v>93</v>
      </c>
    </row>
    <row r="33" spans="1:25" s="12" customFormat="1" ht="18" customHeight="1">
      <c r="A33" s="25" t="s">
        <v>8</v>
      </c>
      <c r="B33" s="27">
        <v>2415</v>
      </c>
      <c r="C33" s="27">
        <v>2409</v>
      </c>
      <c r="D33" s="35">
        <v>2089</v>
      </c>
      <c r="E33" s="35">
        <v>2178</v>
      </c>
      <c r="F33" s="35">
        <v>67</v>
      </c>
      <c r="G33" s="35">
        <v>69</v>
      </c>
      <c r="H33" s="35">
        <v>21</v>
      </c>
      <c r="I33" s="35">
        <v>12</v>
      </c>
      <c r="J33" s="35">
        <v>40</v>
      </c>
      <c r="K33" s="35">
        <v>44</v>
      </c>
      <c r="L33" s="34"/>
      <c r="M33" s="34"/>
      <c r="N33" s="34"/>
      <c r="O33" s="34"/>
      <c r="P33" s="35">
        <v>6</v>
      </c>
      <c r="Q33" s="35">
        <v>2</v>
      </c>
      <c r="R33" s="30">
        <v>134</v>
      </c>
      <c r="S33" s="30">
        <v>127</v>
      </c>
      <c r="T33" s="34"/>
      <c r="U33" s="34"/>
      <c r="V33" s="36"/>
      <c r="W33" s="36"/>
      <c r="X33" s="31">
        <v>192</v>
      </c>
      <c r="Y33" s="31">
        <v>104</v>
      </c>
    </row>
    <row r="34" spans="1:25" s="7" customFormat="1" ht="18" customHeight="1">
      <c r="A34" s="25" t="s">
        <v>7</v>
      </c>
      <c r="B34" s="27">
        <v>2505</v>
      </c>
      <c r="C34" s="27">
        <v>2330</v>
      </c>
      <c r="D34" s="35">
        <v>2213</v>
      </c>
      <c r="E34" s="35">
        <v>2133</v>
      </c>
      <c r="F34" s="35">
        <v>54</v>
      </c>
      <c r="G34" s="35">
        <v>57</v>
      </c>
      <c r="H34" s="35">
        <v>33</v>
      </c>
      <c r="I34" s="35">
        <v>16</v>
      </c>
      <c r="J34" s="35">
        <v>52</v>
      </c>
      <c r="K34" s="35">
        <v>38</v>
      </c>
      <c r="L34" s="34"/>
      <c r="M34" s="34"/>
      <c r="N34" s="34"/>
      <c r="O34" s="34"/>
      <c r="P34" s="35">
        <v>0</v>
      </c>
      <c r="Q34" s="35">
        <v>0</v>
      </c>
      <c r="R34" s="30">
        <v>139</v>
      </c>
      <c r="S34" s="30">
        <v>111</v>
      </c>
      <c r="T34" s="34"/>
      <c r="U34" s="34"/>
      <c r="V34" s="36"/>
      <c r="W34" s="36"/>
      <c r="X34" s="31">
        <v>153</v>
      </c>
      <c r="Y34" s="31">
        <v>86</v>
      </c>
    </row>
    <row r="35" spans="1:25" s="7" customFormat="1" ht="18" customHeight="1">
      <c r="A35" s="37" t="s">
        <v>6</v>
      </c>
      <c r="B35" s="27">
        <v>2191</v>
      </c>
      <c r="C35" s="27">
        <v>2247</v>
      </c>
      <c r="D35" s="35">
        <v>1972</v>
      </c>
      <c r="E35" s="35">
        <v>2050</v>
      </c>
      <c r="F35" s="35">
        <v>40</v>
      </c>
      <c r="G35" s="35">
        <v>58</v>
      </c>
      <c r="H35" s="35">
        <v>8</v>
      </c>
      <c r="I35" s="35">
        <v>14</v>
      </c>
      <c r="J35" s="35">
        <v>32</v>
      </c>
      <c r="K35" s="35">
        <v>37</v>
      </c>
      <c r="L35" s="34"/>
      <c r="M35" s="34"/>
      <c r="N35" s="34"/>
      <c r="O35" s="34"/>
      <c r="P35" s="35">
        <v>2</v>
      </c>
      <c r="Q35" s="35">
        <v>0</v>
      </c>
      <c r="R35" s="30">
        <v>82</v>
      </c>
      <c r="S35" s="30">
        <v>109</v>
      </c>
      <c r="T35" s="34"/>
      <c r="U35" s="34"/>
      <c r="V35" s="36"/>
      <c r="W35" s="36"/>
      <c r="X35" s="31">
        <v>137</v>
      </c>
      <c r="Y35" s="31">
        <v>88</v>
      </c>
    </row>
    <row r="37" spans="1:25" ht="12.75">
      <c r="A37" s="13" t="s">
        <v>25</v>
      </c>
      <c r="B37" s="14"/>
      <c r="C37" s="14"/>
      <c r="D37" s="14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2:25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2.75">
      <c r="A39" s="9" t="s">
        <v>33</v>
      </c>
      <c r="B39" s="17"/>
      <c r="C39" s="17"/>
      <c r="D39" s="17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1" ht="12.75">
      <c r="I41" s="16"/>
    </row>
  </sheetData>
  <sheetProtection/>
  <mergeCells count="13">
    <mergeCell ref="L6:M6"/>
    <mergeCell ref="N6:O6"/>
    <mergeCell ref="T6:U6"/>
    <mergeCell ref="A6:A7"/>
    <mergeCell ref="B6:C6"/>
    <mergeCell ref="D6:E6"/>
    <mergeCell ref="F6:G6"/>
    <mergeCell ref="X6:Y6"/>
    <mergeCell ref="H6:I6"/>
    <mergeCell ref="J6:K6"/>
    <mergeCell ref="P6:Q6"/>
    <mergeCell ref="R6:S6"/>
    <mergeCell ref="V6:W6"/>
  </mergeCells>
  <hyperlinks>
    <hyperlink ref="A37:E37" location="Definitions!A1" display="Click here to see notes, source and definitions."/>
    <hyperlink ref="X1" location="'Table of Contents'!A1" display="Contents"/>
    <hyperlink ref="A39:D39" location="'Table of Contents'!A1" display="Click here to go to contents page"/>
  </hyperlinks>
  <printOptions horizontalCentered="1"/>
  <pageMargins left="0.38" right="0.37" top="0.75" bottom="0.75" header="0.5" footer="0.5"/>
  <pageSetup horizontalDpi="600" verticalDpi="6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2"/>
  </sheetPr>
  <dimension ref="A1:X38"/>
  <sheetViews>
    <sheetView showGridLines="0" zoomScalePageLayoutView="0" workbookViewId="0" topLeftCell="A1">
      <selection activeCell="C8" sqref="C8"/>
    </sheetView>
  </sheetViews>
  <sheetFormatPr defaultColWidth="9.140625" defaultRowHeight="12.75"/>
  <cols>
    <col min="1" max="1" width="10.28125" style="0" customWidth="1"/>
    <col min="2" max="2" width="8.140625" style="0" customWidth="1"/>
    <col min="3" max="3" width="6.140625" style="0" bestFit="1" customWidth="1"/>
    <col min="4" max="4" width="6.28125" style="0" bestFit="1" customWidth="1"/>
    <col min="5" max="10" width="6.28125" style="0" customWidth="1"/>
    <col min="11" max="11" width="5.7109375" style="0" customWidth="1"/>
    <col min="12" max="12" width="5.57421875" style="0" customWidth="1"/>
    <col min="13" max="13" width="5.140625" style="0" customWidth="1"/>
    <col min="14" max="14" width="6.28125" style="0" customWidth="1"/>
    <col min="15" max="15" width="5.28125" style="0" customWidth="1"/>
    <col min="16" max="16" width="5.7109375" style="0" customWidth="1"/>
    <col min="17" max="24" width="6.28125" style="0" customWidth="1"/>
  </cols>
  <sheetData>
    <row r="1" spans="1:23" s="5" customFormat="1" ht="15.75">
      <c r="A1" s="1" t="s">
        <v>29</v>
      </c>
      <c r="W1" s="9" t="s">
        <v>32</v>
      </c>
    </row>
    <row r="2" s="5" customFormat="1" ht="15">
      <c r="A2" s="43" t="s">
        <v>28</v>
      </c>
    </row>
    <row r="3" s="5" customFormat="1" ht="12.75">
      <c r="A3" s="44" t="s">
        <v>35</v>
      </c>
    </row>
    <row r="4" s="5" customFormat="1" ht="12.75">
      <c r="A4" s="44" t="s">
        <v>61</v>
      </c>
    </row>
    <row r="5" s="5" customFormat="1" ht="12.75"/>
    <row r="6" spans="1:24" s="5" customFormat="1" ht="52.5" customHeight="1">
      <c r="A6" s="45"/>
      <c r="B6" s="46" t="s">
        <v>5</v>
      </c>
      <c r="C6" s="46" t="s">
        <v>39</v>
      </c>
      <c r="D6" s="46"/>
      <c r="E6" s="46" t="s">
        <v>40</v>
      </c>
      <c r="F6" s="46"/>
      <c r="G6" s="46" t="s">
        <v>41</v>
      </c>
      <c r="H6" s="46"/>
      <c r="I6" s="46" t="s">
        <v>42</v>
      </c>
      <c r="J6" s="46"/>
      <c r="K6" s="46" t="s">
        <v>47</v>
      </c>
      <c r="L6" s="46"/>
      <c r="M6" s="46" t="s">
        <v>50</v>
      </c>
      <c r="N6" s="46"/>
      <c r="O6" s="46" t="s">
        <v>21</v>
      </c>
      <c r="P6" s="46"/>
      <c r="Q6" s="48" t="s">
        <v>53</v>
      </c>
      <c r="R6" s="48"/>
      <c r="S6" s="46" t="s">
        <v>49</v>
      </c>
      <c r="T6" s="46"/>
      <c r="U6" s="46" t="s">
        <v>22</v>
      </c>
      <c r="V6" s="46"/>
      <c r="W6" s="46" t="s">
        <v>46</v>
      </c>
      <c r="X6" s="46"/>
    </row>
    <row r="7" spans="1:24" s="5" customFormat="1" ht="19.5" customHeight="1">
      <c r="A7" s="45"/>
      <c r="B7" s="46"/>
      <c r="C7" s="25" t="s">
        <v>2</v>
      </c>
      <c r="D7" s="25" t="s">
        <v>3</v>
      </c>
      <c r="E7" s="25" t="s">
        <v>2</v>
      </c>
      <c r="F7" s="25" t="s">
        <v>3</v>
      </c>
      <c r="G7" s="25" t="s">
        <v>2</v>
      </c>
      <c r="H7" s="25" t="s">
        <v>3</v>
      </c>
      <c r="I7" s="25" t="s">
        <v>2</v>
      </c>
      <c r="J7" s="25" t="s">
        <v>3</v>
      </c>
      <c r="K7" s="25" t="s">
        <v>2</v>
      </c>
      <c r="L7" s="25" t="s">
        <v>3</v>
      </c>
      <c r="M7" s="25" t="s">
        <v>2</v>
      </c>
      <c r="N7" s="25" t="s">
        <v>3</v>
      </c>
      <c r="O7" s="25" t="s">
        <v>2</v>
      </c>
      <c r="P7" s="25" t="s">
        <v>3</v>
      </c>
      <c r="Q7" s="25" t="s">
        <v>2</v>
      </c>
      <c r="R7" s="25" t="s">
        <v>3</v>
      </c>
      <c r="S7" s="25" t="s">
        <v>2</v>
      </c>
      <c r="T7" s="25" t="s">
        <v>3</v>
      </c>
      <c r="U7" s="25" t="s">
        <v>2</v>
      </c>
      <c r="V7" s="25" t="s">
        <v>3</v>
      </c>
      <c r="W7" s="25" t="s">
        <v>2</v>
      </c>
      <c r="X7" s="25" t="s">
        <v>3</v>
      </c>
    </row>
    <row r="8" spans="1:24" s="5" customFormat="1" ht="19.5" customHeight="1">
      <c r="A8" s="25" t="s">
        <v>62</v>
      </c>
      <c r="B8" s="27">
        <f>C8+Q8+S8+U8+W8</f>
        <v>6609</v>
      </c>
      <c r="C8" s="28">
        <f>'by Race, Int Cat and Gender'!D8+'by Race, Int Cat and Gender'!E8</f>
        <v>5320</v>
      </c>
      <c r="D8" s="38">
        <f>C8/B8</f>
        <v>0.8049629293387804</v>
      </c>
      <c r="E8" s="28">
        <f>'by Race, Int Cat and Gender'!F8+'by Race, Int Cat and Gender'!G8</f>
        <v>252</v>
      </c>
      <c r="F8" s="38">
        <f>E8/B8</f>
        <v>0.038129822968679075</v>
      </c>
      <c r="G8" s="28">
        <f>'by Race, Int Cat and Gender'!H8+'by Race, Int Cat and Gender'!I8</f>
        <v>191</v>
      </c>
      <c r="H8" s="38">
        <f>G8/B8</f>
        <v>0.028899984869117868</v>
      </c>
      <c r="I8" s="34"/>
      <c r="J8" s="41"/>
      <c r="K8" s="28">
        <f>'by Race, Int Cat and Gender'!L8+'by Race, Int Cat and Gender'!M8</f>
        <v>117</v>
      </c>
      <c r="L8" s="38">
        <f>K8/$B8</f>
        <v>0.017703132092601</v>
      </c>
      <c r="M8" s="28">
        <f>'by Race, Int Cat and Gender'!N8+'by Race, Int Cat and Gender'!O8</f>
        <v>6</v>
      </c>
      <c r="N8" s="38">
        <f>M8/$B8</f>
        <v>0.0009078529278256923</v>
      </c>
      <c r="O8" s="28">
        <f>'by Race, Int Cat and Gender'!P8+'by Race, Int Cat and Gender'!Q8</f>
        <v>6</v>
      </c>
      <c r="P8" s="38">
        <f>O8/B8</f>
        <v>0.0009078529278256923</v>
      </c>
      <c r="Q8" s="39">
        <f>E8+G8+K8+M8+O8</f>
        <v>572</v>
      </c>
      <c r="R8" s="40">
        <f>Q8/B8</f>
        <v>0.08654864578604933</v>
      </c>
      <c r="S8" s="28">
        <f>'by Race, Int Cat and Gender'!T8+'by Race, Int Cat and Gender'!U8</f>
        <v>228</v>
      </c>
      <c r="T8" s="38">
        <f>S8/$B8</f>
        <v>0.03449841125737631</v>
      </c>
      <c r="U8" s="28">
        <f>'by Race, Int Cat and Gender'!V8+'by Race, Int Cat and Gender'!W8</f>
        <v>14</v>
      </c>
      <c r="V8" s="38">
        <f>U8/B8</f>
        <v>0.0021183234982599486</v>
      </c>
      <c r="W8" s="28">
        <f>'by Race, Int Cat and Gender'!X8+'by Race, Int Cat and Gender'!Y8</f>
        <v>475</v>
      </c>
      <c r="X8" s="29">
        <f>W8/B8</f>
        <v>0.07187169011953397</v>
      </c>
    </row>
    <row r="9" spans="1:24" s="5" customFormat="1" ht="19.5" customHeight="1">
      <c r="A9" s="25" t="s">
        <v>60</v>
      </c>
      <c r="B9" s="27">
        <f>C9+Q9+S9+U9+W9</f>
        <v>6583</v>
      </c>
      <c r="C9" s="28">
        <f>'by Race, Int Cat and Gender'!D9+'by Race, Int Cat and Gender'!E9</f>
        <v>5266</v>
      </c>
      <c r="D9" s="38">
        <f>C9/B9</f>
        <v>0.7999392374297433</v>
      </c>
      <c r="E9" s="28">
        <f>'by Race, Int Cat and Gender'!F9+'by Race, Int Cat and Gender'!G9</f>
        <v>274</v>
      </c>
      <c r="F9" s="38">
        <f>E9/B9</f>
        <v>0.041622360625854476</v>
      </c>
      <c r="G9" s="28">
        <f>'by Race, Int Cat and Gender'!H9+'by Race, Int Cat and Gender'!I9</f>
        <v>212</v>
      </c>
      <c r="H9" s="38">
        <f>G9/B9</f>
        <v>0.03220416223606259</v>
      </c>
      <c r="I9" s="34"/>
      <c r="J9" s="41"/>
      <c r="K9" s="28">
        <f>'by Race, Int Cat and Gender'!L9+'by Race, Int Cat and Gender'!M9</f>
        <v>139</v>
      </c>
      <c r="L9" s="38">
        <f>K9/$B9</f>
        <v>0.021114993164210845</v>
      </c>
      <c r="M9" s="28">
        <f>'by Race, Int Cat and Gender'!N9+'by Race, Int Cat and Gender'!O9</f>
        <v>6</v>
      </c>
      <c r="N9" s="38">
        <f>M9/$B9</f>
        <v>0.0009114385538508279</v>
      </c>
      <c r="O9" s="28">
        <f>'by Race, Int Cat and Gender'!P9+'by Race, Int Cat and Gender'!Q9</f>
        <v>4</v>
      </c>
      <c r="P9" s="38">
        <f>O9/B9</f>
        <v>0.0006076257025672186</v>
      </c>
      <c r="Q9" s="39">
        <f>E9+G9+K9+M9+O9</f>
        <v>635</v>
      </c>
      <c r="R9" s="40">
        <f>Q9/B9</f>
        <v>0.09646058028254595</v>
      </c>
      <c r="S9" s="28">
        <f>'by Race, Int Cat and Gender'!T9+'by Race, Int Cat and Gender'!U9</f>
        <v>190</v>
      </c>
      <c r="T9" s="38">
        <f>S9/$B9</f>
        <v>0.028862220871942883</v>
      </c>
      <c r="U9" s="28">
        <f>'by Race, Int Cat and Gender'!V9+'by Race, Int Cat and Gender'!W9</f>
        <v>13</v>
      </c>
      <c r="V9" s="38">
        <f>U9/B9</f>
        <v>0.0019747835333434605</v>
      </c>
      <c r="W9" s="28">
        <f>'by Race, Int Cat and Gender'!X9+'by Race, Int Cat and Gender'!Y9</f>
        <v>479</v>
      </c>
      <c r="X9" s="29">
        <f>W9/B9</f>
        <v>0.07276317788242442</v>
      </c>
    </row>
    <row r="10" spans="1:24" s="5" customFormat="1" ht="19.5" customHeight="1">
      <c r="A10" s="25" t="s">
        <v>59</v>
      </c>
      <c r="B10" s="27">
        <f>C10+Q10+S10+U10+W10</f>
        <v>6640</v>
      </c>
      <c r="C10" s="28">
        <f>'by Race, Int Cat and Gender'!D10+'by Race, Int Cat and Gender'!E10</f>
        <v>5352</v>
      </c>
      <c r="D10" s="38">
        <f>C10/B10</f>
        <v>0.8060240963855422</v>
      </c>
      <c r="E10" s="28">
        <f>'by Race, Int Cat and Gender'!F10+'by Race, Int Cat and Gender'!G10</f>
        <v>260</v>
      </c>
      <c r="F10" s="38">
        <f>E10/B10</f>
        <v>0.0391566265060241</v>
      </c>
      <c r="G10" s="28">
        <f>'by Race, Int Cat and Gender'!H10+'by Race, Int Cat and Gender'!I10</f>
        <v>215</v>
      </c>
      <c r="H10" s="38">
        <f>G10/B10</f>
        <v>0.03237951807228916</v>
      </c>
      <c r="I10" s="34"/>
      <c r="J10" s="41"/>
      <c r="K10" s="28">
        <f>'by Race, Int Cat and Gender'!L10+'by Race, Int Cat and Gender'!M10</f>
        <v>138</v>
      </c>
      <c r="L10" s="38">
        <f>K10/$B10</f>
        <v>0.02078313253012048</v>
      </c>
      <c r="M10" s="28">
        <f>'by Race, Int Cat and Gender'!N10+'by Race, Int Cat and Gender'!O10</f>
        <v>4</v>
      </c>
      <c r="N10" s="38">
        <f>M10/$B10</f>
        <v>0.0006024096385542169</v>
      </c>
      <c r="O10" s="28">
        <f>'by Race, Int Cat and Gender'!P10+'by Race, Int Cat and Gender'!Q10</f>
        <v>7</v>
      </c>
      <c r="P10" s="38">
        <f>O10/B10</f>
        <v>0.0010542168674698795</v>
      </c>
      <c r="Q10" s="39">
        <f>E10+G10+K10+M10+O10</f>
        <v>624</v>
      </c>
      <c r="R10" s="40">
        <f>Q10/B10</f>
        <v>0.09397590361445783</v>
      </c>
      <c r="S10" s="28">
        <f>'by Race, Int Cat and Gender'!T10+'by Race, Int Cat and Gender'!U10</f>
        <v>177</v>
      </c>
      <c r="T10" s="38">
        <f>S10/$B10</f>
        <v>0.026656626506024097</v>
      </c>
      <c r="U10" s="28">
        <f>'by Race, Int Cat and Gender'!V10+'by Race, Int Cat and Gender'!W10</f>
        <v>20</v>
      </c>
      <c r="V10" s="38">
        <f>U10/B10</f>
        <v>0.0030120481927710845</v>
      </c>
      <c r="W10" s="28">
        <f>'by Race, Int Cat and Gender'!X10+'by Race, Int Cat and Gender'!Y10</f>
        <v>467</v>
      </c>
      <c r="X10" s="29">
        <f>W10/B10</f>
        <v>0.07033132530120483</v>
      </c>
    </row>
    <row r="11" spans="1:24" s="5" customFormat="1" ht="19.5" customHeight="1">
      <c r="A11" s="25" t="s">
        <v>58</v>
      </c>
      <c r="B11" s="27">
        <f>C11+Q11+S11+U11+W11</f>
        <v>6656</v>
      </c>
      <c r="C11" s="28">
        <v>5475</v>
      </c>
      <c r="D11" s="38">
        <f>C11/B11</f>
        <v>0.8225661057692307</v>
      </c>
      <c r="E11" s="28">
        <v>225</v>
      </c>
      <c r="F11" s="38">
        <f>E11/B11</f>
        <v>0.033804086538461536</v>
      </c>
      <c r="G11" s="28">
        <v>194</v>
      </c>
      <c r="H11" s="38">
        <f>G11/B11</f>
        <v>0.029146634615384616</v>
      </c>
      <c r="I11" s="34"/>
      <c r="J11" s="41"/>
      <c r="K11" s="28">
        <v>118</v>
      </c>
      <c r="L11" s="38">
        <f>K11/$B11</f>
        <v>0.017728365384615384</v>
      </c>
      <c r="M11" s="28">
        <v>2</v>
      </c>
      <c r="N11" s="38">
        <f>M11/$B11</f>
        <v>0.00030048076923076925</v>
      </c>
      <c r="O11" s="28">
        <v>9</v>
      </c>
      <c r="P11" s="38">
        <f>O11/B11</f>
        <v>0.0013521634615384615</v>
      </c>
      <c r="Q11" s="39">
        <f>E11+G11+K11+M11+O11</f>
        <v>548</v>
      </c>
      <c r="R11" s="40">
        <f>Q11/B11</f>
        <v>0.08233173076923077</v>
      </c>
      <c r="S11" s="28">
        <v>157</v>
      </c>
      <c r="T11" s="38">
        <f>S11/$B11</f>
        <v>0.023587740384615384</v>
      </c>
      <c r="U11" s="28">
        <v>37</v>
      </c>
      <c r="V11" s="38">
        <f aca="true" t="shared" si="0" ref="V11:V16">U11/B11</f>
        <v>0.005558894230769231</v>
      </c>
      <c r="W11" s="28">
        <v>439</v>
      </c>
      <c r="X11" s="29">
        <f>W11/B11</f>
        <v>0.06595552884615384</v>
      </c>
    </row>
    <row r="12" spans="1:24" s="5" customFormat="1" ht="19.5" customHeight="1">
      <c r="A12" s="25" t="s">
        <v>57</v>
      </c>
      <c r="B12" s="27">
        <f aca="true" t="shared" si="1" ref="B12:B17">C12+Q12+S12+U12+W12</f>
        <v>6697</v>
      </c>
      <c r="C12" s="28">
        <v>5571</v>
      </c>
      <c r="D12" s="38">
        <f>C12/B12</f>
        <v>0.8318650141854562</v>
      </c>
      <c r="E12" s="28">
        <v>233</v>
      </c>
      <c r="F12" s="38">
        <f>E12/B12</f>
        <v>0.03479169777512319</v>
      </c>
      <c r="G12" s="28">
        <v>174</v>
      </c>
      <c r="H12" s="38">
        <f>G12/B12</f>
        <v>0.025981782887860235</v>
      </c>
      <c r="I12" s="34"/>
      <c r="J12" s="41"/>
      <c r="K12" s="28">
        <v>127</v>
      </c>
      <c r="L12" s="38">
        <f aca="true" t="shared" si="2" ref="L12:L17">K12/$B12</f>
        <v>0.01896371509631178</v>
      </c>
      <c r="M12" s="28">
        <v>7</v>
      </c>
      <c r="N12" s="38">
        <f aca="true" t="shared" si="3" ref="N12:N17">M12/$B12</f>
        <v>0.001045244139166791</v>
      </c>
      <c r="O12" s="28">
        <v>13</v>
      </c>
      <c r="P12" s="38">
        <f>O12/B12</f>
        <v>0.0019411676870240407</v>
      </c>
      <c r="Q12" s="39">
        <f aca="true" t="shared" si="4" ref="Q12:Q17">E12+G12+K12+M12+O12</f>
        <v>554</v>
      </c>
      <c r="R12" s="40">
        <f>Q12/B12</f>
        <v>0.08272360758548604</v>
      </c>
      <c r="S12" s="28">
        <v>133</v>
      </c>
      <c r="T12" s="38">
        <f aca="true" t="shared" si="5" ref="T12:T17">S12/$B12</f>
        <v>0.01985963864416903</v>
      </c>
      <c r="U12" s="28">
        <v>42</v>
      </c>
      <c r="V12" s="38">
        <f t="shared" si="0"/>
        <v>0.0062714648350007465</v>
      </c>
      <c r="W12" s="28">
        <v>397</v>
      </c>
      <c r="X12" s="29">
        <f>W12/B12</f>
        <v>0.05928027474988801</v>
      </c>
    </row>
    <row r="13" spans="1:24" s="5" customFormat="1" ht="19.5" customHeight="1">
      <c r="A13" s="25" t="s">
        <v>56</v>
      </c>
      <c r="B13" s="27">
        <f t="shared" si="1"/>
        <v>6367</v>
      </c>
      <c r="C13" s="28">
        <v>5321</v>
      </c>
      <c r="D13" s="38">
        <f>C13/B13</f>
        <v>0.8357154075702843</v>
      </c>
      <c r="E13" s="28">
        <v>216</v>
      </c>
      <c r="F13" s="38">
        <f>E13/B13</f>
        <v>0.03392492539657609</v>
      </c>
      <c r="G13" s="28">
        <v>156</v>
      </c>
      <c r="H13" s="38">
        <f>G13/B13</f>
        <v>0.02450133500863829</v>
      </c>
      <c r="I13" s="34"/>
      <c r="J13" s="41"/>
      <c r="K13" s="28">
        <v>113</v>
      </c>
      <c r="L13" s="38">
        <f t="shared" si="2"/>
        <v>0.017747761897282863</v>
      </c>
      <c r="M13" s="28">
        <v>3</v>
      </c>
      <c r="N13" s="38">
        <f t="shared" si="3"/>
        <v>0.0004711795193968902</v>
      </c>
      <c r="O13" s="28">
        <v>9</v>
      </c>
      <c r="P13" s="38">
        <f>O13/B13</f>
        <v>0.0014135385581906705</v>
      </c>
      <c r="Q13" s="39">
        <f t="shared" si="4"/>
        <v>497</v>
      </c>
      <c r="R13" s="40">
        <f>Q13/B13</f>
        <v>0.07805874038008481</v>
      </c>
      <c r="S13" s="28">
        <v>143</v>
      </c>
      <c r="T13" s="38">
        <f t="shared" si="5"/>
        <v>0.022459557091251768</v>
      </c>
      <c r="U13" s="28">
        <v>33</v>
      </c>
      <c r="V13" s="38">
        <f t="shared" si="0"/>
        <v>0.005182974713365793</v>
      </c>
      <c r="W13" s="28">
        <v>373</v>
      </c>
      <c r="X13" s="29">
        <f>W13/B13</f>
        <v>0.05858332024501335</v>
      </c>
    </row>
    <row r="14" spans="1:24" s="5" customFormat="1" ht="19.5" customHeight="1">
      <c r="A14" s="25" t="s">
        <v>55</v>
      </c>
      <c r="B14" s="27">
        <f t="shared" si="1"/>
        <v>6267</v>
      </c>
      <c r="C14" s="28">
        <v>5310</v>
      </c>
      <c r="D14" s="38">
        <f aca="true" t="shared" si="6" ref="D14:D19">C14/B14</f>
        <v>0.8472953566299665</v>
      </c>
      <c r="E14" s="28">
        <v>173</v>
      </c>
      <c r="F14" s="38">
        <f aca="true" t="shared" si="7" ref="F14:F19">E14/B14</f>
        <v>0.027604914632200415</v>
      </c>
      <c r="G14" s="28">
        <v>132</v>
      </c>
      <c r="H14" s="38">
        <f aca="true" t="shared" si="8" ref="H14:H19">G14/B14</f>
        <v>0.02106270943034945</v>
      </c>
      <c r="I14" s="34"/>
      <c r="J14" s="41"/>
      <c r="K14" s="28">
        <v>120</v>
      </c>
      <c r="L14" s="38">
        <f t="shared" si="2"/>
        <v>0.019147917663954045</v>
      </c>
      <c r="M14" s="28">
        <v>4</v>
      </c>
      <c r="N14" s="38">
        <f t="shared" si="3"/>
        <v>0.0006382639221318015</v>
      </c>
      <c r="O14" s="28">
        <v>12</v>
      </c>
      <c r="P14" s="38">
        <f aca="true" t="shared" si="9" ref="P14:P19">O14/B14</f>
        <v>0.0019147917663954045</v>
      </c>
      <c r="Q14" s="39">
        <f t="shared" si="4"/>
        <v>441</v>
      </c>
      <c r="R14" s="40">
        <f aca="true" t="shared" si="10" ref="R14:R19">Q14/B14</f>
        <v>0.07036859741503111</v>
      </c>
      <c r="S14" s="28">
        <v>111</v>
      </c>
      <c r="T14" s="38">
        <f t="shared" si="5"/>
        <v>0.01771182383915749</v>
      </c>
      <c r="U14" s="28">
        <v>48</v>
      </c>
      <c r="V14" s="38">
        <f t="shared" si="0"/>
        <v>0.007659167065581618</v>
      </c>
      <c r="W14" s="28">
        <v>357</v>
      </c>
      <c r="X14" s="29">
        <f aca="true" t="shared" si="11" ref="X14:X19">W14/B14</f>
        <v>0.05696505505026329</v>
      </c>
    </row>
    <row r="15" spans="1:24" s="5" customFormat="1" ht="19.5" customHeight="1">
      <c r="A15" s="25" t="s">
        <v>54</v>
      </c>
      <c r="B15" s="27">
        <f t="shared" si="1"/>
        <v>6447</v>
      </c>
      <c r="C15" s="28">
        <v>5476</v>
      </c>
      <c r="D15" s="38">
        <f t="shared" si="6"/>
        <v>0.8493873119280285</v>
      </c>
      <c r="E15" s="28">
        <v>183</v>
      </c>
      <c r="F15" s="38">
        <f t="shared" si="7"/>
        <v>0.028385295486272687</v>
      </c>
      <c r="G15" s="28">
        <v>125</v>
      </c>
      <c r="H15" s="38">
        <f t="shared" si="8"/>
        <v>0.019388863037071505</v>
      </c>
      <c r="I15" s="34"/>
      <c r="J15" s="41"/>
      <c r="K15" s="28">
        <v>97</v>
      </c>
      <c r="L15" s="38">
        <f t="shared" si="2"/>
        <v>0.015045757716767489</v>
      </c>
      <c r="M15" s="28">
        <v>7</v>
      </c>
      <c r="N15" s="38">
        <f t="shared" si="3"/>
        <v>0.0010857763300760044</v>
      </c>
      <c r="O15" s="28">
        <v>15</v>
      </c>
      <c r="P15" s="38">
        <f t="shared" si="9"/>
        <v>0.002326663564448581</v>
      </c>
      <c r="Q15" s="39">
        <f t="shared" si="4"/>
        <v>427</v>
      </c>
      <c r="R15" s="40">
        <f t="shared" si="10"/>
        <v>0.06623235613463627</v>
      </c>
      <c r="S15" s="28">
        <v>104</v>
      </c>
      <c r="T15" s="38">
        <f t="shared" si="5"/>
        <v>0.016131534046843494</v>
      </c>
      <c r="U15" s="28">
        <v>94</v>
      </c>
      <c r="V15" s="38">
        <f t="shared" si="0"/>
        <v>0.014580425003877772</v>
      </c>
      <c r="W15" s="28">
        <v>346</v>
      </c>
      <c r="X15" s="29">
        <f t="shared" si="11"/>
        <v>0.05366837288661393</v>
      </c>
    </row>
    <row r="16" spans="1:24" s="5" customFormat="1" ht="19.5" customHeight="1">
      <c r="A16" s="25" t="s">
        <v>51</v>
      </c>
      <c r="B16" s="27">
        <f t="shared" si="1"/>
        <v>6289</v>
      </c>
      <c r="C16" s="28">
        <v>5336</v>
      </c>
      <c r="D16" s="38">
        <f t="shared" si="6"/>
        <v>0.8484655748131659</v>
      </c>
      <c r="E16" s="28">
        <v>154</v>
      </c>
      <c r="F16" s="38">
        <f t="shared" si="7"/>
        <v>0.024487199872793766</v>
      </c>
      <c r="G16" s="28">
        <v>125</v>
      </c>
      <c r="H16" s="38">
        <f t="shared" si="8"/>
        <v>0.019875973922722213</v>
      </c>
      <c r="I16" s="34"/>
      <c r="J16" s="41"/>
      <c r="K16" s="28">
        <v>96</v>
      </c>
      <c r="L16" s="38">
        <f t="shared" si="2"/>
        <v>0.01526474797265066</v>
      </c>
      <c r="M16" s="28">
        <v>7</v>
      </c>
      <c r="N16" s="38">
        <f t="shared" si="3"/>
        <v>0.001113054539672444</v>
      </c>
      <c r="O16" s="28">
        <v>26</v>
      </c>
      <c r="P16" s="38">
        <f t="shared" si="9"/>
        <v>0.004134202575926221</v>
      </c>
      <c r="Q16" s="39">
        <f t="shared" si="4"/>
        <v>408</v>
      </c>
      <c r="R16" s="40">
        <f t="shared" si="10"/>
        <v>0.0648751788837653</v>
      </c>
      <c r="S16" s="28">
        <v>123</v>
      </c>
      <c r="T16" s="38">
        <f t="shared" si="5"/>
        <v>0.01955795833995866</v>
      </c>
      <c r="U16" s="28">
        <v>87</v>
      </c>
      <c r="V16" s="38">
        <f t="shared" si="0"/>
        <v>0.01383367785021466</v>
      </c>
      <c r="W16" s="28">
        <v>335</v>
      </c>
      <c r="X16" s="29">
        <f t="shared" si="11"/>
        <v>0.05326761011289553</v>
      </c>
    </row>
    <row r="17" spans="1:24" s="5" customFormat="1" ht="19.5" customHeight="1">
      <c r="A17" s="25" t="s">
        <v>45</v>
      </c>
      <c r="B17" s="27">
        <f t="shared" si="1"/>
        <v>6094</v>
      </c>
      <c r="C17" s="28">
        <v>5182</v>
      </c>
      <c r="D17" s="38">
        <f t="shared" si="6"/>
        <v>0.8503446012471283</v>
      </c>
      <c r="E17" s="28">
        <v>136</v>
      </c>
      <c r="F17" s="38">
        <f t="shared" si="7"/>
        <v>0.022317033147358056</v>
      </c>
      <c r="G17" s="28">
        <v>111</v>
      </c>
      <c r="H17" s="38">
        <f t="shared" si="8"/>
        <v>0.018214637348211354</v>
      </c>
      <c r="I17" s="34"/>
      <c r="J17" s="41"/>
      <c r="K17" s="28">
        <v>93</v>
      </c>
      <c r="L17" s="38">
        <f t="shared" si="2"/>
        <v>0.01526091237282573</v>
      </c>
      <c r="M17" s="28">
        <v>8</v>
      </c>
      <c r="N17" s="38">
        <f t="shared" si="3"/>
        <v>0.0013127666557269445</v>
      </c>
      <c r="O17" s="28">
        <v>14</v>
      </c>
      <c r="P17" s="38">
        <f t="shared" si="9"/>
        <v>0.002297341647522153</v>
      </c>
      <c r="Q17" s="39">
        <f t="shared" si="4"/>
        <v>362</v>
      </c>
      <c r="R17" s="40">
        <f t="shared" si="10"/>
        <v>0.05940269117164424</v>
      </c>
      <c r="S17" s="28">
        <v>102</v>
      </c>
      <c r="T17" s="38">
        <f t="shared" si="5"/>
        <v>0.016737774860518542</v>
      </c>
      <c r="U17" s="28">
        <v>137</v>
      </c>
      <c r="V17" s="38">
        <f aca="true" t="shared" si="12" ref="V17:V22">U17/B17</f>
        <v>0.022481128979323924</v>
      </c>
      <c r="W17" s="28">
        <v>311</v>
      </c>
      <c r="X17" s="29">
        <f t="shared" si="11"/>
        <v>0.05103380374138497</v>
      </c>
    </row>
    <row r="18" spans="1:24" s="5" customFormat="1" ht="19.5" customHeight="1">
      <c r="A18" s="25" t="s">
        <v>44</v>
      </c>
      <c r="B18" s="27">
        <f>C18+E18+G18+I18+O18+U18+W18</f>
        <v>5925</v>
      </c>
      <c r="C18" s="28">
        <v>5171</v>
      </c>
      <c r="D18" s="38">
        <f t="shared" si="6"/>
        <v>0.8727426160337552</v>
      </c>
      <c r="E18" s="28">
        <v>158</v>
      </c>
      <c r="F18" s="38">
        <f t="shared" si="7"/>
        <v>0.02666666666666667</v>
      </c>
      <c r="G18" s="28">
        <v>94</v>
      </c>
      <c r="H18" s="38">
        <f t="shared" si="8"/>
        <v>0.015864978902953585</v>
      </c>
      <c r="I18" s="28">
        <v>114</v>
      </c>
      <c r="J18" s="38">
        <f>I18/B18</f>
        <v>0.019240506329113925</v>
      </c>
      <c r="K18" s="34"/>
      <c r="L18" s="41"/>
      <c r="M18" s="34"/>
      <c r="N18" s="41"/>
      <c r="O18" s="28">
        <v>27</v>
      </c>
      <c r="P18" s="38">
        <f t="shared" si="9"/>
        <v>0.004556962025316456</v>
      </c>
      <c r="Q18" s="39">
        <f>SUM(E18,G18,I18,O18)</f>
        <v>393</v>
      </c>
      <c r="R18" s="40">
        <f t="shared" si="10"/>
        <v>0.06632911392405064</v>
      </c>
      <c r="S18" s="34"/>
      <c r="T18" s="41"/>
      <c r="U18" s="28">
        <v>61</v>
      </c>
      <c r="V18" s="38">
        <f t="shared" si="12"/>
        <v>0.010295358649789029</v>
      </c>
      <c r="W18" s="28">
        <v>300</v>
      </c>
      <c r="X18" s="29">
        <f t="shared" si="11"/>
        <v>0.05063291139240506</v>
      </c>
    </row>
    <row r="19" spans="1:24" s="5" customFormat="1" ht="19.5" customHeight="1">
      <c r="A19" s="25" t="s">
        <v>43</v>
      </c>
      <c r="B19" s="27">
        <f>C19+E19+G19+I19+O19+U19+W19</f>
        <v>5876</v>
      </c>
      <c r="C19" s="28">
        <v>5127</v>
      </c>
      <c r="D19" s="38">
        <f t="shared" si="6"/>
        <v>0.8725323349217154</v>
      </c>
      <c r="E19" s="28">
        <v>195</v>
      </c>
      <c r="F19" s="38">
        <f t="shared" si="7"/>
        <v>0.033185840707964605</v>
      </c>
      <c r="G19" s="28">
        <v>84</v>
      </c>
      <c r="H19" s="38">
        <f t="shared" si="8"/>
        <v>0.014295439074200136</v>
      </c>
      <c r="I19" s="28">
        <v>111</v>
      </c>
      <c r="J19" s="38">
        <f>I19/B19</f>
        <v>0.018890401633764466</v>
      </c>
      <c r="K19" s="34"/>
      <c r="L19" s="41"/>
      <c r="M19" s="34"/>
      <c r="N19" s="41"/>
      <c r="O19" s="28">
        <v>19</v>
      </c>
      <c r="P19" s="38">
        <f t="shared" si="9"/>
        <v>0.003233492171545269</v>
      </c>
      <c r="Q19" s="39">
        <f>SUM(E19,G19,I19,O19)</f>
        <v>409</v>
      </c>
      <c r="R19" s="40">
        <f t="shared" si="10"/>
        <v>0.06960517358747448</v>
      </c>
      <c r="S19" s="34"/>
      <c r="T19" s="41"/>
      <c r="U19" s="28">
        <v>56</v>
      </c>
      <c r="V19" s="38">
        <f t="shared" si="12"/>
        <v>0.009530292716133424</v>
      </c>
      <c r="W19" s="28">
        <v>284</v>
      </c>
      <c r="X19" s="29">
        <f t="shared" si="11"/>
        <v>0.04833219877467665</v>
      </c>
    </row>
    <row r="20" spans="1:24" s="5" customFormat="1" ht="19.5" customHeight="1">
      <c r="A20" s="25" t="s">
        <v>31</v>
      </c>
      <c r="B20" s="27">
        <v>5623</v>
      </c>
      <c r="C20" s="28">
        <v>4879</v>
      </c>
      <c r="D20" s="38">
        <f aca="true" t="shared" si="13" ref="D20:D34">C20/B20</f>
        <v>0.8676862884581185</v>
      </c>
      <c r="E20" s="28">
        <v>156</v>
      </c>
      <c r="F20" s="38">
        <f aca="true" t="shared" si="14" ref="F20:F34">E20/B20</f>
        <v>0.02774319758136226</v>
      </c>
      <c r="G20" s="28">
        <v>73</v>
      </c>
      <c r="H20" s="38">
        <f aca="true" t="shared" si="15" ref="H20:H34">G20/B20</f>
        <v>0.012982393739996443</v>
      </c>
      <c r="I20" s="28">
        <v>109</v>
      </c>
      <c r="J20" s="38">
        <f aca="true" t="shared" si="16" ref="J20:J34">I20/B20</f>
        <v>0.019384670104926196</v>
      </c>
      <c r="K20" s="34"/>
      <c r="L20" s="41"/>
      <c r="M20" s="34"/>
      <c r="N20" s="41"/>
      <c r="O20" s="28">
        <v>21</v>
      </c>
      <c r="P20" s="38">
        <f aca="true" t="shared" si="17" ref="P20:P34">O20/B20</f>
        <v>0.003734661212875689</v>
      </c>
      <c r="Q20" s="39">
        <f>SUM(E20,G20,I20,O20)</f>
        <v>359</v>
      </c>
      <c r="R20" s="40">
        <f aca="true" t="shared" si="18" ref="R20:R34">Q20/B20</f>
        <v>0.06384492263916058</v>
      </c>
      <c r="S20" s="34"/>
      <c r="T20" s="41"/>
      <c r="U20" s="28">
        <v>49</v>
      </c>
      <c r="V20" s="38">
        <f t="shared" si="12"/>
        <v>0.008714209496709941</v>
      </c>
      <c r="W20" s="28">
        <v>336</v>
      </c>
      <c r="X20" s="29">
        <f aca="true" t="shared" si="19" ref="X20:X34">W20/B20</f>
        <v>0.059754579406011026</v>
      </c>
    </row>
    <row r="21" spans="1:24" s="5" customFormat="1" ht="19.5" customHeight="1">
      <c r="A21" s="25" t="s">
        <v>20</v>
      </c>
      <c r="B21" s="27">
        <v>5510</v>
      </c>
      <c r="C21" s="28">
        <v>4716</v>
      </c>
      <c r="D21" s="38">
        <f>C21/B21</f>
        <v>0.8558983666061706</v>
      </c>
      <c r="E21" s="28">
        <v>172</v>
      </c>
      <c r="F21" s="38">
        <f>E21/B21</f>
        <v>0.03121597096188748</v>
      </c>
      <c r="G21" s="28">
        <v>67</v>
      </c>
      <c r="H21" s="38">
        <f>G21/B21</f>
        <v>0.012159709618874774</v>
      </c>
      <c r="I21" s="28">
        <v>83</v>
      </c>
      <c r="J21" s="38">
        <f>I21/B21</f>
        <v>0.015063520871143375</v>
      </c>
      <c r="K21" s="34"/>
      <c r="L21" s="41"/>
      <c r="M21" s="34"/>
      <c r="N21" s="41"/>
      <c r="O21" s="28">
        <v>12</v>
      </c>
      <c r="P21" s="38">
        <f>O21/B21</f>
        <v>0.002177858439201452</v>
      </c>
      <c r="Q21" s="39">
        <f>SUM(E21,G21,I21,O21)</f>
        <v>334</v>
      </c>
      <c r="R21" s="40">
        <f>Q21/B21</f>
        <v>0.06061705989110708</v>
      </c>
      <c r="S21" s="34"/>
      <c r="T21" s="41"/>
      <c r="U21" s="28">
        <v>52</v>
      </c>
      <c r="V21" s="38">
        <f t="shared" si="12"/>
        <v>0.009437386569872959</v>
      </c>
      <c r="W21" s="28">
        <v>408</v>
      </c>
      <c r="X21" s="29">
        <f>W21/B21</f>
        <v>0.07404718693284937</v>
      </c>
    </row>
    <row r="22" spans="1:24" s="5" customFormat="1" ht="18" customHeight="1">
      <c r="A22" s="25" t="s">
        <v>19</v>
      </c>
      <c r="B22" s="27">
        <f>C22+E22+G22+I22+O22+U22+W22</f>
        <v>5133</v>
      </c>
      <c r="C22" s="28">
        <v>4409</v>
      </c>
      <c r="D22" s="38">
        <f t="shared" si="13"/>
        <v>0.8589518799922072</v>
      </c>
      <c r="E22" s="28">
        <v>167</v>
      </c>
      <c r="F22" s="38">
        <f t="shared" si="14"/>
        <v>0.03253458016754335</v>
      </c>
      <c r="G22" s="28">
        <v>63</v>
      </c>
      <c r="H22" s="38">
        <f t="shared" si="15"/>
        <v>0.012273524254821741</v>
      </c>
      <c r="I22" s="28">
        <v>74</v>
      </c>
      <c r="J22" s="38">
        <f t="shared" si="16"/>
        <v>0.01441652055328268</v>
      </c>
      <c r="K22" s="34"/>
      <c r="L22" s="41"/>
      <c r="M22" s="34"/>
      <c r="N22" s="41"/>
      <c r="O22" s="28">
        <v>16</v>
      </c>
      <c r="P22" s="38">
        <f t="shared" si="17"/>
        <v>0.003117085525034093</v>
      </c>
      <c r="Q22" s="39">
        <f aca="true" t="shared" si="20" ref="Q22:Q30">SUM(E22,G22,I22,O22)</f>
        <v>320</v>
      </c>
      <c r="R22" s="40">
        <f t="shared" si="18"/>
        <v>0.062341710500681866</v>
      </c>
      <c r="S22" s="34"/>
      <c r="T22" s="41"/>
      <c r="U22" s="28">
        <v>39</v>
      </c>
      <c r="V22" s="38">
        <f t="shared" si="12"/>
        <v>0.007597895967270602</v>
      </c>
      <c r="W22" s="28">
        <v>365</v>
      </c>
      <c r="X22" s="29">
        <f t="shared" si="19"/>
        <v>0.07110851353984025</v>
      </c>
    </row>
    <row r="23" spans="1:24" s="5" customFormat="1" ht="18" customHeight="1">
      <c r="A23" s="25" t="s">
        <v>16</v>
      </c>
      <c r="B23" s="27">
        <v>4969</v>
      </c>
      <c r="C23" s="28">
        <v>4326</v>
      </c>
      <c r="D23" s="38">
        <f t="shared" si="13"/>
        <v>0.87059770577581</v>
      </c>
      <c r="E23" s="28">
        <v>145</v>
      </c>
      <c r="F23" s="38">
        <f t="shared" si="14"/>
        <v>0.02918092171463071</v>
      </c>
      <c r="G23" s="28">
        <v>58</v>
      </c>
      <c r="H23" s="38">
        <f t="shared" si="15"/>
        <v>0.011672368685852284</v>
      </c>
      <c r="I23" s="28">
        <v>79</v>
      </c>
      <c r="J23" s="38">
        <f t="shared" si="16"/>
        <v>0.015898571141074663</v>
      </c>
      <c r="K23" s="34"/>
      <c r="L23" s="41"/>
      <c r="M23" s="34"/>
      <c r="N23" s="41"/>
      <c r="O23" s="28">
        <v>15</v>
      </c>
      <c r="P23" s="38">
        <f t="shared" si="17"/>
        <v>0.0030187160394445564</v>
      </c>
      <c r="Q23" s="39">
        <f t="shared" si="20"/>
        <v>297</v>
      </c>
      <c r="R23" s="40">
        <f t="shared" si="18"/>
        <v>0.05977057758100222</v>
      </c>
      <c r="S23" s="34"/>
      <c r="T23" s="41"/>
      <c r="U23" s="34"/>
      <c r="V23" s="41"/>
      <c r="W23" s="28">
        <v>346</v>
      </c>
      <c r="X23" s="29">
        <f t="shared" si="19"/>
        <v>0.06963171664318776</v>
      </c>
    </row>
    <row r="24" spans="1:24" s="5" customFormat="1" ht="18" customHeight="1">
      <c r="A24" s="26" t="s">
        <v>15</v>
      </c>
      <c r="B24" s="30">
        <v>4845</v>
      </c>
      <c r="C24" s="35">
        <v>4205</v>
      </c>
      <c r="D24" s="38">
        <f t="shared" si="13"/>
        <v>0.8679050567595459</v>
      </c>
      <c r="E24" s="35">
        <v>159</v>
      </c>
      <c r="F24" s="38">
        <f t="shared" si="14"/>
        <v>0.03281733746130031</v>
      </c>
      <c r="G24" s="35">
        <v>60</v>
      </c>
      <c r="H24" s="38">
        <f t="shared" si="15"/>
        <v>0.01238390092879257</v>
      </c>
      <c r="I24" s="35">
        <v>91</v>
      </c>
      <c r="J24" s="38">
        <f t="shared" si="16"/>
        <v>0.018782249742002065</v>
      </c>
      <c r="K24" s="34"/>
      <c r="L24" s="41"/>
      <c r="M24" s="34"/>
      <c r="N24" s="41"/>
      <c r="O24" s="35">
        <v>15</v>
      </c>
      <c r="P24" s="38">
        <f t="shared" si="17"/>
        <v>0.0030959752321981426</v>
      </c>
      <c r="Q24" s="39">
        <f t="shared" si="20"/>
        <v>325</v>
      </c>
      <c r="R24" s="40">
        <f t="shared" si="18"/>
        <v>0.06707946336429309</v>
      </c>
      <c r="S24" s="34"/>
      <c r="T24" s="41"/>
      <c r="U24" s="36"/>
      <c r="V24" s="41"/>
      <c r="W24" s="31">
        <v>315</v>
      </c>
      <c r="X24" s="29">
        <f t="shared" si="19"/>
        <v>0.06501547987616099</v>
      </c>
    </row>
    <row r="25" spans="1:24" s="5" customFormat="1" ht="18" customHeight="1">
      <c r="A25" s="26" t="s">
        <v>14</v>
      </c>
      <c r="B25" s="30">
        <v>4573</v>
      </c>
      <c r="C25" s="35">
        <v>4013</v>
      </c>
      <c r="D25" s="38">
        <f t="shared" si="13"/>
        <v>0.8775420949048764</v>
      </c>
      <c r="E25" s="35">
        <v>129</v>
      </c>
      <c r="F25" s="38">
        <f t="shared" si="14"/>
        <v>0.028209053137983817</v>
      </c>
      <c r="G25" s="35">
        <v>54</v>
      </c>
      <c r="H25" s="38">
        <f t="shared" si="15"/>
        <v>0.011808440848458342</v>
      </c>
      <c r="I25" s="35">
        <v>86</v>
      </c>
      <c r="J25" s="38">
        <f t="shared" si="16"/>
        <v>0.018806035425322547</v>
      </c>
      <c r="K25" s="34"/>
      <c r="L25" s="41"/>
      <c r="M25" s="34"/>
      <c r="N25" s="41"/>
      <c r="O25" s="35">
        <v>9</v>
      </c>
      <c r="P25" s="38">
        <f t="shared" si="17"/>
        <v>0.0019680734747430572</v>
      </c>
      <c r="Q25" s="39">
        <f t="shared" si="20"/>
        <v>278</v>
      </c>
      <c r="R25" s="40">
        <f t="shared" si="18"/>
        <v>0.06079160288650776</v>
      </c>
      <c r="S25" s="34"/>
      <c r="T25" s="41"/>
      <c r="U25" s="36"/>
      <c r="V25" s="41"/>
      <c r="W25" s="31">
        <v>282</v>
      </c>
      <c r="X25" s="29">
        <f t="shared" si="19"/>
        <v>0.06166630220861579</v>
      </c>
    </row>
    <row r="26" spans="1:24" s="5" customFormat="1" ht="18" customHeight="1">
      <c r="A26" s="26" t="s">
        <v>13</v>
      </c>
      <c r="B26" s="30">
        <v>4688</v>
      </c>
      <c r="C26" s="35">
        <v>4136</v>
      </c>
      <c r="D26" s="38">
        <f t="shared" si="13"/>
        <v>0.8822525597269625</v>
      </c>
      <c r="E26" s="35">
        <v>130</v>
      </c>
      <c r="F26" s="38">
        <f t="shared" si="14"/>
        <v>0.02773037542662116</v>
      </c>
      <c r="G26" s="35">
        <v>39</v>
      </c>
      <c r="H26" s="38">
        <f t="shared" si="15"/>
        <v>0.008319112627986349</v>
      </c>
      <c r="I26" s="35">
        <v>88</v>
      </c>
      <c r="J26" s="38">
        <f t="shared" si="16"/>
        <v>0.01877133105802048</v>
      </c>
      <c r="K26" s="34"/>
      <c r="L26" s="41"/>
      <c r="M26" s="34"/>
      <c r="N26" s="41"/>
      <c r="O26" s="35">
        <v>19</v>
      </c>
      <c r="P26" s="38">
        <f t="shared" si="17"/>
        <v>0.0040529010238907846</v>
      </c>
      <c r="Q26" s="39">
        <f t="shared" si="20"/>
        <v>276</v>
      </c>
      <c r="R26" s="40">
        <f t="shared" si="18"/>
        <v>0.05887372013651877</v>
      </c>
      <c r="S26" s="34"/>
      <c r="T26" s="41"/>
      <c r="U26" s="36"/>
      <c r="V26" s="41"/>
      <c r="W26" s="31">
        <v>276</v>
      </c>
      <c r="X26" s="29">
        <f t="shared" si="19"/>
        <v>0.05887372013651877</v>
      </c>
    </row>
    <row r="27" spans="1:24" s="5" customFormat="1" ht="18" customHeight="1">
      <c r="A27" s="26" t="s">
        <v>12</v>
      </c>
      <c r="B27" s="30">
        <v>4667</v>
      </c>
      <c r="C27" s="35">
        <v>4119</v>
      </c>
      <c r="D27" s="38">
        <f t="shared" si="13"/>
        <v>0.882579815727448</v>
      </c>
      <c r="E27" s="35">
        <v>136</v>
      </c>
      <c r="F27" s="38">
        <f t="shared" si="14"/>
        <v>0.02914077565888151</v>
      </c>
      <c r="G27" s="35">
        <v>31</v>
      </c>
      <c r="H27" s="38">
        <f t="shared" si="15"/>
        <v>0.006642382686950932</v>
      </c>
      <c r="I27" s="35">
        <v>93</v>
      </c>
      <c r="J27" s="38">
        <f t="shared" si="16"/>
        <v>0.019927148060852797</v>
      </c>
      <c r="K27" s="34"/>
      <c r="L27" s="41"/>
      <c r="M27" s="34"/>
      <c r="N27" s="41"/>
      <c r="O27" s="35">
        <v>8</v>
      </c>
      <c r="P27" s="38">
        <f t="shared" si="17"/>
        <v>0.0017141632740518534</v>
      </c>
      <c r="Q27" s="39">
        <f t="shared" si="20"/>
        <v>268</v>
      </c>
      <c r="R27" s="40">
        <f t="shared" si="18"/>
        <v>0.05742446968073709</v>
      </c>
      <c r="S27" s="34"/>
      <c r="T27" s="41"/>
      <c r="U27" s="36"/>
      <c r="V27" s="41"/>
      <c r="W27" s="31">
        <v>280</v>
      </c>
      <c r="X27" s="29">
        <f t="shared" si="19"/>
        <v>0.059995714591814873</v>
      </c>
    </row>
    <row r="28" spans="1:24" s="5" customFormat="1" ht="18" customHeight="1">
      <c r="A28" s="26" t="s">
        <v>11</v>
      </c>
      <c r="B28" s="30">
        <v>4707</v>
      </c>
      <c r="C28" s="35">
        <v>4182</v>
      </c>
      <c r="D28" s="38">
        <f t="shared" si="13"/>
        <v>0.8884639898024219</v>
      </c>
      <c r="E28" s="35">
        <v>137</v>
      </c>
      <c r="F28" s="38">
        <f t="shared" si="14"/>
        <v>0.02910558742298704</v>
      </c>
      <c r="G28" s="35">
        <v>46</v>
      </c>
      <c r="H28" s="38">
        <f t="shared" si="15"/>
        <v>0.009772678988740175</v>
      </c>
      <c r="I28" s="35">
        <v>100</v>
      </c>
      <c r="J28" s="38">
        <f t="shared" si="16"/>
        <v>0.021244954323348206</v>
      </c>
      <c r="K28" s="34"/>
      <c r="L28" s="41"/>
      <c r="M28" s="34"/>
      <c r="N28" s="41"/>
      <c r="O28" s="35">
        <v>9</v>
      </c>
      <c r="P28" s="38">
        <f t="shared" si="17"/>
        <v>0.0019120458891013384</v>
      </c>
      <c r="Q28" s="39">
        <f t="shared" si="20"/>
        <v>292</v>
      </c>
      <c r="R28" s="40">
        <f t="shared" si="18"/>
        <v>0.06203526662417676</v>
      </c>
      <c r="S28" s="34"/>
      <c r="T28" s="41"/>
      <c r="U28" s="36"/>
      <c r="V28" s="41"/>
      <c r="W28" s="31">
        <v>233</v>
      </c>
      <c r="X28" s="29">
        <f t="shared" si="19"/>
        <v>0.04950074357340132</v>
      </c>
    </row>
    <row r="29" spans="1:24" s="5" customFormat="1" ht="18" customHeight="1">
      <c r="A29" s="26" t="s">
        <v>10</v>
      </c>
      <c r="B29" s="30">
        <v>4702</v>
      </c>
      <c r="C29" s="35">
        <v>4154</v>
      </c>
      <c r="D29" s="38">
        <f t="shared" si="13"/>
        <v>0.8834538494257763</v>
      </c>
      <c r="E29" s="35">
        <v>132</v>
      </c>
      <c r="F29" s="38">
        <f t="shared" si="14"/>
        <v>0.028073160357294766</v>
      </c>
      <c r="G29" s="35">
        <v>49</v>
      </c>
      <c r="H29" s="38">
        <f t="shared" si="15"/>
        <v>0.010421097405359422</v>
      </c>
      <c r="I29" s="35">
        <v>111</v>
      </c>
      <c r="J29" s="38">
        <f t="shared" si="16"/>
        <v>0.023606975754997872</v>
      </c>
      <c r="K29" s="34"/>
      <c r="L29" s="41"/>
      <c r="M29" s="34"/>
      <c r="N29" s="41"/>
      <c r="O29" s="35">
        <v>8</v>
      </c>
      <c r="P29" s="38">
        <f t="shared" si="17"/>
        <v>0.0017014036580178648</v>
      </c>
      <c r="Q29" s="39">
        <f t="shared" si="20"/>
        <v>300</v>
      </c>
      <c r="R29" s="40">
        <f t="shared" si="18"/>
        <v>0.06380263717566993</v>
      </c>
      <c r="S29" s="34"/>
      <c r="T29" s="41"/>
      <c r="U29" s="36"/>
      <c r="V29" s="41"/>
      <c r="W29" s="31">
        <v>248</v>
      </c>
      <c r="X29" s="29">
        <f t="shared" si="19"/>
        <v>0.05274351339855381</v>
      </c>
    </row>
    <row r="30" spans="1:24" s="5" customFormat="1" ht="18" customHeight="1">
      <c r="A30" s="26" t="s">
        <v>9</v>
      </c>
      <c r="B30" s="30">
        <v>4342</v>
      </c>
      <c r="C30" s="35">
        <v>3808</v>
      </c>
      <c r="D30" s="38">
        <f t="shared" si="13"/>
        <v>0.8770152003684938</v>
      </c>
      <c r="E30" s="35">
        <v>126</v>
      </c>
      <c r="F30" s="38">
        <f t="shared" si="14"/>
        <v>0.029018885306310457</v>
      </c>
      <c r="G30" s="35">
        <v>37</v>
      </c>
      <c r="H30" s="38">
        <f t="shared" si="15"/>
        <v>0.00852141870105942</v>
      </c>
      <c r="I30" s="35">
        <v>89</v>
      </c>
      <c r="J30" s="38">
        <f t="shared" si="16"/>
        <v>0.020497466605251036</v>
      </c>
      <c r="K30" s="34"/>
      <c r="L30" s="41"/>
      <c r="M30" s="34"/>
      <c r="N30" s="41"/>
      <c r="O30" s="35">
        <v>2</v>
      </c>
      <c r="P30" s="38">
        <f t="shared" si="17"/>
        <v>0.00046061722708429296</v>
      </c>
      <c r="Q30" s="39">
        <f t="shared" si="20"/>
        <v>254</v>
      </c>
      <c r="R30" s="40">
        <f t="shared" si="18"/>
        <v>0.05849838783970521</v>
      </c>
      <c r="S30" s="34"/>
      <c r="T30" s="41"/>
      <c r="U30" s="36"/>
      <c r="V30" s="41"/>
      <c r="W30" s="31">
        <v>280</v>
      </c>
      <c r="X30" s="29">
        <f t="shared" si="19"/>
        <v>0.06448641179180101</v>
      </c>
    </row>
    <row r="31" spans="1:24" s="5" customFormat="1" ht="18" customHeight="1">
      <c r="A31" s="26" t="s">
        <v>37</v>
      </c>
      <c r="B31" s="30">
        <v>4619</v>
      </c>
      <c r="C31" s="35">
        <v>4101</v>
      </c>
      <c r="D31" s="38">
        <f t="shared" si="13"/>
        <v>0.8878545139640615</v>
      </c>
      <c r="E31" s="35">
        <v>140</v>
      </c>
      <c r="F31" s="38">
        <f t="shared" si="14"/>
        <v>0.030309590820523924</v>
      </c>
      <c r="G31" s="35">
        <v>27</v>
      </c>
      <c r="H31" s="38">
        <f t="shared" si="15"/>
        <v>0.005845421086815328</v>
      </c>
      <c r="I31" s="35">
        <v>86</v>
      </c>
      <c r="J31" s="38">
        <f t="shared" si="16"/>
        <v>0.018618748646893266</v>
      </c>
      <c r="K31" s="34"/>
      <c r="L31" s="41"/>
      <c r="M31" s="34"/>
      <c r="N31" s="41"/>
      <c r="O31" s="35">
        <v>8</v>
      </c>
      <c r="P31" s="38">
        <f t="shared" si="17"/>
        <v>0.0017319766183156527</v>
      </c>
      <c r="Q31" s="39">
        <v>261</v>
      </c>
      <c r="R31" s="40">
        <f t="shared" si="18"/>
        <v>0.05650573717254817</v>
      </c>
      <c r="S31" s="34"/>
      <c r="T31" s="41"/>
      <c r="U31" s="36"/>
      <c r="V31" s="41"/>
      <c r="W31" s="31">
        <v>257</v>
      </c>
      <c r="X31" s="29">
        <f t="shared" si="19"/>
        <v>0.05563974886339034</v>
      </c>
    </row>
    <row r="32" spans="1:24" s="5" customFormat="1" ht="18" customHeight="1">
      <c r="A32" s="26" t="s">
        <v>8</v>
      </c>
      <c r="B32" s="30">
        <v>4824</v>
      </c>
      <c r="C32" s="35">
        <v>4267</v>
      </c>
      <c r="D32" s="38">
        <f t="shared" si="13"/>
        <v>0.8845356550580431</v>
      </c>
      <c r="E32" s="35">
        <v>136</v>
      </c>
      <c r="F32" s="38">
        <f t="shared" si="14"/>
        <v>0.028192371475953566</v>
      </c>
      <c r="G32" s="35">
        <v>33</v>
      </c>
      <c r="H32" s="38">
        <f t="shared" si="15"/>
        <v>0.006840796019900498</v>
      </c>
      <c r="I32" s="35">
        <v>84</v>
      </c>
      <c r="J32" s="38">
        <f t="shared" si="16"/>
        <v>0.017412935323383085</v>
      </c>
      <c r="K32" s="34"/>
      <c r="L32" s="41"/>
      <c r="M32" s="34"/>
      <c r="N32" s="41"/>
      <c r="O32" s="35">
        <v>8</v>
      </c>
      <c r="P32" s="38">
        <f t="shared" si="17"/>
        <v>0.001658374792703151</v>
      </c>
      <c r="Q32" s="39">
        <f>SUM(E32,G32,I32,O32)</f>
        <v>261</v>
      </c>
      <c r="R32" s="40">
        <f t="shared" si="18"/>
        <v>0.054104477611940295</v>
      </c>
      <c r="S32" s="34"/>
      <c r="T32" s="41"/>
      <c r="U32" s="36"/>
      <c r="V32" s="41"/>
      <c r="W32" s="31">
        <v>296</v>
      </c>
      <c r="X32" s="29">
        <f t="shared" si="19"/>
        <v>0.06135986733001658</v>
      </c>
    </row>
    <row r="33" spans="1:24" s="7" customFormat="1" ht="18" customHeight="1">
      <c r="A33" s="26" t="s">
        <v>7</v>
      </c>
      <c r="B33" s="30">
        <v>4835</v>
      </c>
      <c r="C33" s="35">
        <v>4346</v>
      </c>
      <c r="D33" s="38">
        <f t="shared" si="13"/>
        <v>0.8988624612202689</v>
      </c>
      <c r="E33" s="35">
        <v>111</v>
      </c>
      <c r="F33" s="38">
        <f t="shared" si="14"/>
        <v>0.02295760082730093</v>
      </c>
      <c r="G33" s="35">
        <v>49</v>
      </c>
      <c r="H33" s="38">
        <f t="shared" si="15"/>
        <v>0.010134436401240952</v>
      </c>
      <c r="I33" s="35">
        <v>90</v>
      </c>
      <c r="J33" s="38">
        <f t="shared" si="16"/>
        <v>0.01861427094105481</v>
      </c>
      <c r="K33" s="34"/>
      <c r="L33" s="41"/>
      <c r="M33" s="34"/>
      <c r="N33" s="41"/>
      <c r="O33" s="35">
        <v>0</v>
      </c>
      <c r="P33" s="38">
        <f t="shared" si="17"/>
        <v>0</v>
      </c>
      <c r="Q33" s="39">
        <f>SUM(E33,G33,I33,O33)</f>
        <v>250</v>
      </c>
      <c r="R33" s="40">
        <f t="shared" si="18"/>
        <v>0.05170630816959669</v>
      </c>
      <c r="S33" s="34"/>
      <c r="T33" s="41"/>
      <c r="U33" s="36"/>
      <c r="V33" s="41"/>
      <c r="W33" s="31">
        <v>239</v>
      </c>
      <c r="X33" s="29">
        <f t="shared" si="19"/>
        <v>0.049431230610134436</v>
      </c>
    </row>
    <row r="34" spans="1:24" s="7" customFormat="1" ht="18" customHeight="1">
      <c r="A34" s="26" t="s">
        <v>6</v>
      </c>
      <c r="B34" s="32">
        <v>4438</v>
      </c>
      <c r="C34" s="35">
        <v>4022</v>
      </c>
      <c r="D34" s="38">
        <f t="shared" si="13"/>
        <v>0.9062640829202343</v>
      </c>
      <c r="E34" s="31">
        <v>98</v>
      </c>
      <c r="F34" s="38">
        <f t="shared" si="14"/>
        <v>0.022082018927444796</v>
      </c>
      <c r="G34" s="31">
        <v>22</v>
      </c>
      <c r="H34" s="38">
        <f t="shared" si="15"/>
        <v>0.004957187922487607</v>
      </c>
      <c r="I34" s="31">
        <v>69</v>
      </c>
      <c r="J34" s="38">
        <f t="shared" si="16"/>
        <v>0.015547543938711132</v>
      </c>
      <c r="K34" s="34"/>
      <c r="L34" s="41"/>
      <c r="M34" s="34"/>
      <c r="N34" s="41"/>
      <c r="O34" s="31">
        <v>2</v>
      </c>
      <c r="P34" s="38">
        <f t="shared" si="17"/>
        <v>0.0004506534474988734</v>
      </c>
      <c r="Q34" s="39">
        <f>SUM(E34,G34,I34,O34)</f>
        <v>191</v>
      </c>
      <c r="R34" s="40">
        <f t="shared" si="18"/>
        <v>0.043037404236142406</v>
      </c>
      <c r="S34" s="34"/>
      <c r="T34" s="41"/>
      <c r="U34" s="36"/>
      <c r="V34" s="41"/>
      <c r="W34" s="31">
        <v>225</v>
      </c>
      <c r="X34" s="29">
        <f t="shared" si="19"/>
        <v>0.050698512843623256</v>
      </c>
    </row>
    <row r="35" spans="1:24" ht="12.75">
      <c r="A35" s="10" t="s">
        <v>18</v>
      </c>
      <c r="B35" s="11"/>
      <c r="C35" s="11"/>
      <c r="D35" s="11"/>
      <c r="E35" s="1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"/>
      <c r="R35" s="4"/>
      <c r="S35" s="3"/>
      <c r="T35" s="3"/>
      <c r="U35" s="3"/>
      <c r="V35" s="3"/>
      <c r="W35" s="3"/>
      <c r="X35" s="3"/>
    </row>
    <row r="36" spans="2:24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"/>
      <c r="R36" s="4"/>
      <c r="S36" s="3"/>
      <c r="T36" s="3"/>
      <c r="U36" s="3"/>
      <c r="V36" s="3"/>
      <c r="W36" s="3"/>
      <c r="X36" s="3"/>
    </row>
    <row r="37" spans="1:24" ht="12.75">
      <c r="A37" s="9" t="s">
        <v>33</v>
      </c>
      <c r="B37" s="11"/>
      <c r="C37" s="11"/>
      <c r="D37" s="1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4"/>
      <c r="R37" s="4"/>
      <c r="S37" s="3"/>
      <c r="T37" s="3"/>
      <c r="U37" s="3"/>
      <c r="V37" s="3"/>
      <c r="W37" s="3"/>
      <c r="X37" s="3"/>
    </row>
    <row r="38" spans="2:24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4"/>
      <c r="R38" s="4"/>
      <c r="S38" s="3"/>
      <c r="T38" s="3"/>
      <c r="U38" s="3"/>
      <c r="V38" s="3"/>
      <c r="W38" s="3"/>
      <c r="X38" s="3"/>
    </row>
  </sheetData>
  <sheetProtection/>
  <mergeCells count="13">
    <mergeCell ref="K6:L6"/>
    <mergeCell ref="M6:N6"/>
    <mergeCell ref="S6:T6"/>
    <mergeCell ref="A6:A7"/>
    <mergeCell ref="B6:B7"/>
    <mergeCell ref="C6:D6"/>
    <mergeCell ref="E6:F6"/>
    <mergeCell ref="W6:X6"/>
    <mergeCell ref="Q6:R6"/>
    <mergeCell ref="G6:H6"/>
    <mergeCell ref="I6:J6"/>
    <mergeCell ref="O6:P6"/>
    <mergeCell ref="U6:V6"/>
  </mergeCells>
  <hyperlinks>
    <hyperlink ref="A35:E35" location="Definitions!A1" display="Click here to see notes, definitions and source."/>
    <hyperlink ref="W1" location="'Table of Contents'!A1" display="Contents"/>
    <hyperlink ref="A37:D37" location="'Table of Contents'!A1" display="Click here to go to contents page"/>
  </hyperlinks>
  <printOptions horizontalCentered="1"/>
  <pageMargins left="0.4" right="0.4" top="0.75" bottom="0.75" header="0.5" footer="0.5"/>
  <pageSetup horizontalDpi="600" verticalDpi="600" orientation="landscape" scale="85" r:id="rId1"/>
  <ignoredErrors>
    <ignoredError sqref="Q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25"/>
  <sheetViews>
    <sheetView showGridLines="0" zoomScalePageLayoutView="0" workbookViewId="0" topLeftCell="A1">
      <selection activeCell="A25" sqref="A25"/>
    </sheetView>
  </sheetViews>
  <sheetFormatPr defaultColWidth="9.140625" defaultRowHeight="12.75"/>
  <sheetData>
    <row r="1" spans="1:10" ht="15.75">
      <c r="A1" s="1" t="s">
        <v>29</v>
      </c>
      <c r="J1" s="9" t="s">
        <v>32</v>
      </c>
    </row>
    <row r="2" ht="15">
      <c r="A2" s="42" t="s">
        <v>27</v>
      </c>
    </row>
    <row r="3" ht="12.75">
      <c r="A3" s="2" t="s">
        <v>28</v>
      </c>
    </row>
    <row r="4" ht="12.75">
      <c r="A4" s="44" t="s">
        <v>61</v>
      </c>
    </row>
    <row r="5" ht="12.75">
      <c r="A5" s="2"/>
    </row>
    <row r="6" ht="12.75">
      <c r="A6" s="8" t="s">
        <v>4</v>
      </c>
    </row>
    <row r="7" ht="12.75">
      <c r="A7" s="4" t="s">
        <v>17</v>
      </c>
    </row>
    <row r="9" ht="12.75">
      <c r="A9" s="3" t="s">
        <v>36</v>
      </c>
    </row>
    <row r="23" spans="1:3" ht="12.75">
      <c r="A23" s="9" t="s">
        <v>52</v>
      </c>
      <c r="B23" s="9"/>
      <c r="C23" s="9"/>
    </row>
    <row r="25" ht="12.75">
      <c r="A25" s="50" t="s">
        <v>66</v>
      </c>
    </row>
  </sheetData>
  <sheetProtection/>
  <hyperlinks>
    <hyperlink ref="J1" location="'Table of Contents'!A1" display="Contents"/>
    <hyperlink ref="A23:C23" location="'Table of Contents'!A1" display="Return to Contents Page"/>
  </hyperlinks>
  <printOptions/>
  <pageMargins left="0.75" right="0.75" top="0.65" bottom="0.67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Virginia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AnAgrawal</dc:creator>
  <cp:keywords/>
  <dc:description/>
  <cp:lastModifiedBy>Deborah Wilson </cp:lastModifiedBy>
  <cp:lastPrinted>2019-08-15T11:44:25Z</cp:lastPrinted>
  <dcterms:created xsi:type="dcterms:W3CDTF">2004-07-14T15:46:55Z</dcterms:created>
  <dcterms:modified xsi:type="dcterms:W3CDTF">2019-08-15T11:44:53Z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