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630" tabRatio="746" activeTab="0"/>
  </bookViews>
  <sheets>
    <sheet name="Table of Contents" sheetId="1" r:id="rId1"/>
    <sheet name="by Degree Designation" sheetId="2" r:id="rId2"/>
    <sheet name="by Gender" sheetId="3" r:id="rId3"/>
    <sheet name="by Race &amp; Gender" sheetId="4" r:id="rId4"/>
    <sheet name="by Race &amp;% Tot" sheetId="5" r:id="rId5"/>
    <sheet name="Definitions" sheetId="6" r:id="rId6"/>
  </sheets>
  <definedNames>
    <definedName name="_xlnm.Print_Area" localSheetId="1">'by Degree Designation'!$A$1:$T$45</definedName>
    <definedName name="_xlnm.Print_Area" localSheetId="2">'by Gender'!$A$1:$F$44</definedName>
    <definedName name="_xlnm.Print_Area" localSheetId="3">'by Race &amp; Gender'!$A$1:$Y$45</definedName>
    <definedName name="_xlnm.Print_Area" localSheetId="4">'by Race &amp;% Tot'!$A$1:$X$43</definedName>
    <definedName name="_xlnm.Print_Titles" localSheetId="1">'by Degree Designation'!$A:$A,'by Degree Designation'!$1:$7</definedName>
    <definedName name="_xlnm.Print_Titles" localSheetId="2">'by Gender'!$1:$8</definedName>
    <definedName name="_xlnm.Print_Titles" localSheetId="3">'by Race &amp; Gender'!$1:$8</definedName>
    <definedName name="_xlnm.Print_Titles" localSheetId="4">'by Race &amp;% Tot'!$1:$8</definedName>
  </definedNames>
  <calcPr fullCalcOnLoad="1"/>
</workbook>
</file>

<file path=xl/sharedStrings.xml><?xml version="1.0" encoding="utf-8"?>
<sst xmlns="http://schemas.openxmlformats.org/spreadsheetml/2006/main" count="298" uniqueCount="119">
  <si>
    <t>Total Females</t>
  </si>
  <si>
    <t>Total Males</t>
  </si>
  <si>
    <t>#</t>
  </si>
  <si>
    <t>%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</si>
  <si>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</si>
  <si>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</si>
  <si>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</si>
  <si>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</si>
  <si>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</si>
  <si>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</si>
  <si>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</si>
  <si>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</si>
  <si>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</si>
  <si>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</si>
  <si>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</si>
  <si>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</si>
  <si>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</si>
  <si>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</si>
  <si>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</si>
  <si>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</si>
  <si>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</si>
  <si>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Total Bachelors Degrees</t>
  </si>
  <si>
    <t>2002-03</t>
  </si>
  <si>
    <t>2003-04</t>
  </si>
  <si>
    <t>Click here to see notes, definitions and source.</t>
  </si>
  <si>
    <t>2004-05</t>
  </si>
  <si>
    <t>2005-06</t>
  </si>
  <si>
    <t>Bachelor of Arts</t>
  </si>
  <si>
    <t>Bachelor of Science</t>
  </si>
  <si>
    <t>B.S.Agr. (Agriculture)</t>
  </si>
  <si>
    <t>B.S.L.A. (Landscape Architecture)</t>
  </si>
  <si>
    <t>B.S.R. (Recreation &amp; Parks Mgt.)</t>
  </si>
  <si>
    <t>B.S.B.Ad. (Business Administration)</t>
  </si>
  <si>
    <t>B.F.A.-TH (Theatre)</t>
  </si>
  <si>
    <t>B.F.A.-AR (Visual Art)</t>
  </si>
  <si>
    <t>B.M. (Music)</t>
  </si>
  <si>
    <t>B.S.A.E. (Aerospace Engineering)</t>
  </si>
  <si>
    <t>B.S.Ch.E. (Chemical Engineering)</t>
  </si>
  <si>
    <t>B.S.Cp.E. (Computer Engineering)</t>
  </si>
  <si>
    <t>B.S.C.E. (Civil Engineering)</t>
  </si>
  <si>
    <t>B.S.E.E. (Electrical Engineering)</t>
  </si>
  <si>
    <t>B.S.M.E. (Mechanical Engineering)</t>
  </si>
  <si>
    <t>B.S.I.E. (Industrial Engineering)</t>
  </si>
  <si>
    <t>B.S.MINE (Mining Engineering)</t>
  </si>
  <si>
    <t>B.S.PNG.E. (Petroleum  &amp; Natural Gas Engineering)</t>
  </si>
  <si>
    <t>B.S.F.&amp;C.S. (Family &amp; Consumer Science)</t>
  </si>
  <si>
    <t>B.S.J. (Journalism)</t>
  </si>
  <si>
    <t>B.S.P.Ed. (Physical Education)</t>
  </si>
  <si>
    <t>B.S.N. (Nursing)</t>
  </si>
  <si>
    <t>B.S.W. (Social Work)</t>
  </si>
  <si>
    <t>R.B.A. (Regents Bachelor of Arts)</t>
  </si>
  <si>
    <t>NOTES:</t>
  </si>
  <si>
    <t>Definitions</t>
  </si>
  <si>
    <t>American Indian/ Alaskan Native</t>
  </si>
  <si>
    <t>Unknown</t>
  </si>
  <si>
    <t>Male</t>
  </si>
  <si>
    <t>Female</t>
  </si>
  <si>
    <t>1) Total Minorities excludes International Students.</t>
  </si>
  <si>
    <t>Degree</t>
  </si>
  <si>
    <t>By Degree Designation</t>
  </si>
  <si>
    <t>Bachelor's Degrees Conferred</t>
  </si>
  <si>
    <t>Total</t>
  </si>
  <si>
    <t>Academic Year</t>
  </si>
  <si>
    <t>By Gender and Percent of Total</t>
  </si>
  <si>
    <t>Total Minorities (1)</t>
  </si>
  <si>
    <t>Click here to go to table of contents page</t>
  </si>
  <si>
    <t>Click here to return to table of contents</t>
  </si>
  <si>
    <t>West Virginia University - Main Campus</t>
  </si>
  <si>
    <t>By Race and Gender</t>
  </si>
  <si>
    <t>By Race and Percent of Total</t>
  </si>
  <si>
    <t>Contents</t>
  </si>
  <si>
    <t>WVU Degrees Awarded</t>
  </si>
  <si>
    <t>By Gender, Race, and Percent of Total</t>
  </si>
  <si>
    <t>Click on Title below</t>
  </si>
  <si>
    <t>2006-07</t>
  </si>
  <si>
    <t>Source (for all tables): BOR and WVHEPC graduation files</t>
  </si>
  <si>
    <t>Bachelor's Degrees Awarded</t>
  </si>
  <si>
    <t>Total Bachelors Degrees Awarded</t>
  </si>
  <si>
    <t>White, Non-Hispanic</t>
  </si>
  <si>
    <t>Black, Non-Hispanic</t>
  </si>
  <si>
    <t>Hispanic</t>
  </si>
  <si>
    <t>Asian/ Pacific Islander</t>
  </si>
  <si>
    <t>B.S.F.I. (Latent Fingerprint ID) (1)</t>
  </si>
  <si>
    <t>B.S.E.Ed. (Elementary Education) (2)</t>
  </si>
  <si>
    <t>B.S.S.Ed. (Secondary Education) (2)</t>
  </si>
  <si>
    <t>B.S.Pharm. (Pharmacy) (3)</t>
  </si>
  <si>
    <t>B.S.B.S. (Biometric Systems) (4)</t>
  </si>
  <si>
    <t>2) Bachelor's level program discontinued and new five year entry level masters and bachelors, effective Fall 1995.</t>
  </si>
  <si>
    <t>3) Bachelor's level program discontinued and new six year entry level professional PharmD program initiated Spring 1998.</t>
  </si>
  <si>
    <t>4) As of Fall 2003 program name changed and made into a stand along program separate from Arts &amp; Sciences.</t>
  </si>
  <si>
    <t>1) Degree Designation was changed from B.S.F.I. To B.S. effective Fall 2006.</t>
  </si>
  <si>
    <t>2007-08</t>
  </si>
  <si>
    <t>2008-09</t>
  </si>
  <si>
    <t>BMdS (Multidisciplinary) (5)</t>
  </si>
  <si>
    <t>5) Moved from Academic Affairs to individual Colleges/Schools effective Summer 2007.</t>
  </si>
  <si>
    <t>2009-10</t>
  </si>
  <si>
    <t>Asian</t>
  </si>
  <si>
    <t>Native Hawaiian/ Pacific Islander</t>
  </si>
  <si>
    <t>Two or More Races</t>
  </si>
  <si>
    <t>2010-11</t>
  </si>
  <si>
    <t>2011-12</t>
  </si>
  <si>
    <t>2012-13</t>
  </si>
  <si>
    <t>2013-14</t>
  </si>
  <si>
    <t>B.S.F. (Forest Resource Mgt)</t>
  </si>
  <si>
    <t>B.S.C.S. (Computer Science)</t>
  </si>
  <si>
    <t>2014-15</t>
  </si>
  <si>
    <t>2015-16</t>
  </si>
  <si>
    <t>B.F.A. (Fine Art)</t>
  </si>
  <si>
    <t>2016-17</t>
  </si>
  <si>
    <t>B.S.B.M.E. (Biomedical Engineering)</t>
  </si>
  <si>
    <t>Nonresident Aliens</t>
  </si>
  <si>
    <t>2017-18</t>
  </si>
  <si>
    <t>Bachelor's Degrees by Degree Designation</t>
  </si>
  <si>
    <t>Total Bachelors Degrees Awarded by Gender</t>
  </si>
  <si>
    <t>Total Bachelors Degrees Awarded by Race and Gender</t>
  </si>
  <si>
    <t>Total Bachelors Degrees Awarded by Race and Percent of Total</t>
  </si>
  <si>
    <t>1985-86 - 2018-19</t>
  </si>
  <si>
    <t>2018-19</t>
  </si>
  <si>
    <t>Academic Years 2000-01 - 2018-19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</si>
</sst>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</numFmts>
  <fonts count="4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9"/>
      <name val="Arial"/>
      <family val="2"/>
    </font>
    <font>
      <b/>
      <i/>
      <sz val="10"/>
      <color indexed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 horizontal="center" vertical="center"/>
    </xf>
    <xf numFmtId="10" fontId="0" fillId="0" borderId="0" xfId="0" applyNumberFormat="1" applyFont="1" applyAlignment="1">
      <alignment horizontal="center" vertical="center"/>
    </xf>
    <xf numFmtId="37" fontId="0" fillId="0" borderId="10" xfId="0" applyNumberFormat="1" applyFont="1" applyBorder="1" applyAlignment="1">
      <alignment horizontal="center" vertical="center"/>
    </xf>
    <xf numFmtId="37" fontId="0" fillId="0" borderId="11" xfId="0" applyNumberFormat="1" applyBorder="1" applyAlignment="1">
      <alignment horizontal="center" vertical="center"/>
    </xf>
    <xf numFmtId="37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53" applyAlignment="1" applyProtection="1">
      <alignment/>
      <protection/>
    </xf>
    <xf numFmtId="164" fontId="5" fillId="0" borderId="0" xfId="53" applyNumberFormat="1" applyFill="1" applyBorder="1" applyAlignment="1" applyProtection="1">
      <alignment horizontal="left" vertical="center"/>
      <protection/>
    </xf>
    <xf numFmtId="164" fontId="5" fillId="0" borderId="0" xfId="53" applyNumberFormat="1" applyBorder="1" applyAlignment="1" applyProtection="1">
      <alignment/>
      <protection/>
    </xf>
    <xf numFmtId="37" fontId="0" fillId="0" borderId="12" xfId="0" applyNumberFormat="1" applyBorder="1" applyAlignment="1">
      <alignment horizontal="center" vertical="center"/>
    </xf>
    <xf numFmtId="37" fontId="0" fillId="0" borderId="13" xfId="0" applyNumberFormat="1" applyFont="1" applyBorder="1" applyAlignment="1">
      <alignment horizontal="center" vertical="center"/>
    </xf>
    <xf numFmtId="37" fontId="0" fillId="0" borderId="14" xfId="0" applyNumberFormat="1" applyBorder="1" applyAlignment="1">
      <alignment horizontal="center" vertical="center"/>
    </xf>
    <xf numFmtId="164" fontId="5" fillId="0" borderId="0" xfId="53" applyNumberFormat="1" applyFill="1" applyBorder="1" applyAlignment="1" applyProtection="1">
      <alignment vertical="center"/>
      <protection/>
    </xf>
    <xf numFmtId="164" fontId="3" fillId="33" borderId="15" xfId="0" applyNumberFormat="1" applyFont="1" applyFill="1" applyBorder="1" applyAlignment="1" applyProtection="1">
      <alignment horizontal="center" vertical="center"/>
      <protection/>
    </xf>
    <xf numFmtId="164" fontId="3" fillId="33" borderId="16" xfId="0" applyNumberFormat="1" applyFont="1" applyFill="1" applyBorder="1" applyAlignment="1" applyProtection="1">
      <alignment horizontal="center" vertical="center"/>
      <protection/>
    </xf>
    <xf numFmtId="164" fontId="3" fillId="33" borderId="13" xfId="0" applyNumberFormat="1" applyFont="1" applyFill="1" applyBorder="1" applyAlignment="1" applyProtection="1">
      <alignment horizontal="center" vertical="center"/>
      <protection/>
    </xf>
    <xf numFmtId="164" fontId="3" fillId="33" borderId="17" xfId="0" applyNumberFormat="1" applyFont="1" applyFill="1" applyBorder="1" applyAlignment="1" applyProtection="1">
      <alignment horizontal="center" vertical="center"/>
      <protection/>
    </xf>
    <xf numFmtId="37" fontId="0" fillId="0" borderId="18" xfId="0" applyNumberFormat="1" applyBorder="1" applyAlignment="1">
      <alignment horizontal="center" vertical="center"/>
    </xf>
    <xf numFmtId="37" fontId="0" fillId="0" borderId="19" xfId="0" applyNumberFormat="1" applyBorder="1" applyAlignment="1">
      <alignment horizontal="center" vertical="center"/>
    </xf>
    <xf numFmtId="37" fontId="0" fillId="0" borderId="20" xfId="0" applyNumberFormat="1" applyBorder="1" applyAlignment="1">
      <alignment horizontal="center" vertical="center"/>
    </xf>
    <xf numFmtId="37" fontId="0" fillId="0" borderId="21" xfId="0" applyNumberFormat="1" applyBorder="1" applyAlignment="1">
      <alignment horizontal="center" vertical="center"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20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21" xfId="0" applyNumberFormat="1" applyFont="1" applyBorder="1" applyAlignment="1">
      <alignment horizontal="center" vertical="center"/>
    </xf>
    <xf numFmtId="37" fontId="0" fillId="0" borderId="11" xfId="0" applyNumberFormat="1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37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vertical="center"/>
    </xf>
    <xf numFmtId="164" fontId="5" fillId="0" borderId="0" xfId="53" applyNumberFormat="1" applyBorder="1" applyAlignment="1" applyProtection="1">
      <alignment vertical="center"/>
      <protection/>
    </xf>
    <xf numFmtId="0" fontId="5" fillId="0" borderId="0" xfId="53" applyBorder="1" applyAlignment="1" applyProtection="1">
      <alignment vertical="center"/>
      <protection/>
    </xf>
    <xf numFmtId="0" fontId="0" fillId="0" borderId="0" xfId="0" applyAlignment="1">
      <alignment horizontal="center"/>
    </xf>
    <xf numFmtId="37" fontId="0" fillId="34" borderId="10" xfId="0" applyNumberFormat="1" applyFill="1" applyBorder="1" applyAlignment="1">
      <alignment horizontal="center" vertical="center"/>
    </xf>
    <xf numFmtId="37" fontId="0" fillId="34" borderId="21" xfId="0" applyNumberFormat="1" applyFill="1" applyBorder="1" applyAlignment="1">
      <alignment horizontal="center" vertical="center"/>
    </xf>
    <xf numFmtId="37" fontId="0" fillId="34" borderId="10" xfId="0" applyNumberFormat="1" applyFont="1" applyFill="1" applyBorder="1" applyAlignment="1">
      <alignment horizontal="center" vertical="center"/>
    </xf>
    <xf numFmtId="37" fontId="0" fillId="34" borderId="21" xfId="0" applyNumberFormat="1" applyFont="1" applyFill="1" applyBorder="1" applyAlignment="1">
      <alignment horizontal="center" vertical="center"/>
    </xf>
    <xf numFmtId="37" fontId="0" fillId="34" borderId="13" xfId="0" applyNumberFormat="1" applyFont="1" applyFill="1" applyBorder="1" applyAlignment="1">
      <alignment horizontal="center" vertical="center"/>
    </xf>
    <xf numFmtId="37" fontId="0" fillId="34" borderId="17" xfId="0" applyNumberFormat="1" applyFont="1" applyFill="1" applyBorder="1" applyAlignment="1">
      <alignment horizontal="center" vertical="center"/>
    </xf>
    <xf numFmtId="0" fontId="5" fillId="0" borderId="0" xfId="53" applyAlignment="1" applyProtection="1">
      <alignment vertical="center"/>
      <protection/>
    </xf>
    <xf numFmtId="0" fontId="7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0" fontId="3" fillId="33" borderId="25" xfId="0" applyFont="1" applyFill="1" applyBorder="1" applyAlignment="1">
      <alignment vertical="center"/>
    </xf>
    <xf numFmtId="0" fontId="3" fillId="33" borderId="25" xfId="0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vertical="center"/>
      <protection/>
    </xf>
    <xf numFmtId="0" fontId="5" fillId="0" borderId="0" xfId="53" applyFill="1" applyBorder="1" applyAlignment="1" applyProtection="1">
      <alignment vertical="center"/>
      <protection/>
    </xf>
    <xf numFmtId="0" fontId="8" fillId="0" borderId="0" xfId="0" applyFont="1" applyAlignment="1">
      <alignment horizontal="center"/>
    </xf>
    <xf numFmtId="0" fontId="2" fillId="0" borderId="27" xfId="53" applyFont="1" applyFill="1" applyBorder="1" applyAlignment="1" applyProtection="1">
      <alignment horizontal="left" vertical="center" wrapText="1"/>
      <protection/>
    </xf>
    <xf numFmtId="0" fontId="2" fillId="0" borderId="10" xfId="53" applyFont="1" applyFill="1" applyBorder="1" applyAlignment="1" applyProtection="1">
      <alignment horizontal="left" vertical="center" wrapText="1"/>
      <protection/>
    </xf>
    <xf numFmtId="0" fontId="2" fillId="0" borderId="28" xfId="53" applyFont="1" applyFill="1" applyBorder="1" applyAlignment="1" applyProtection="1">
      <alignment horizontal="left" vertical="center" wrapText="1"/>
      <protection/>
    </xf>
    <xf numFmtId="37" fontId="2" fillId="35" borderId="12" xfId="0" applyNumberFormat="1" applyFont="1" applyFill="1" applyBorder="1" applyAlignment="1">
      <alignment horizontal="center" vertical="center"/>
    </xf>
    <xf numFmtId="37" fontId="2" fillId="35" borderId="18" xfId="0" applyNumberFormat="1" applyFont="1" applyFill="1" applyBorder="1" applyAlignment="1">
      <alignment horizontal="center" vertical="center"/>
    </xf>
    <xf numFmtId="37" fontId="2" fillId="35" borderId="11" xfId="0" applyNumberFormat="1" applyFont="1" applyFill="1" applyBorder="1" applyAlignment="1">
      <alignment horizontal="center" vertical="center"/>
    </xf>
    <xf numFmtId="37" fontId="2" fillId="35" borderId="20" xfId="0" applyNumberFormat="1" applyFont="1" applyFill="1" applyBorder="1" applyAlignment="1">
      <alignment horizontal="center" vertical="center"/>
    </xf>
    <xf numFmtId="37" fontId="2" fillId="35" borderId="11" xfId="0" applyNumberFormat="1" applyFont="1" applyFill="1" applyBorder="1" applyAlignment="1" applyProtection="1">
      <alignment horizontal="center" vertical="center"/>
      <protection/>
    </xf>
    <xf numFmtId="37" fontId="2" fillId="35" borderId="20" xfId="0" applyNumberFormat="1" applyFont="1" applyFill="1" applyBorder="1" applyAlignment="1" applyProtection="1">
      <alignment horizontal="center" vertical="center"/>
      <protection/>
    </xf>
    <xf numFmtId="37" fontId="2" fillId="35" borderId="15" xfId="0" applyNumberFormat="1" applyFont="1" applyFill="1" applyBorder="1" applyAlignment="1" applyProtection="1">
      <alignment horizontal="center" vertical="center"/>
      <protection/>
    </xf>
    <xf numFmtId="37" fontId="2" fillId="35" borderId="16" xfId="0" applyNumberFormat="1" applyFont="1" applyFill="1" applyBorder="1" applyAlignment="1" applyProtection="1">
      <alignment horizontal="center" vertical="center"/>
      <protection/>
    </xf>
    <xf numFmtId="164" fontId="3" fillId="33" borderId="29" xfId="0" applyNumberFormat="1" applyFont="1" applyFill="1" applyBorder="1" applyAlignment="1">
      <alignment vertical="center"/>
    </xf>
    <xf numFmtId="0" fontId="3" fillId="33" borderId="29" xfId="0" applyFont="1" applyFill="1" applyBorder="1" applyAlignment="1">
      <alignment horizontal="center" vertical="center"/>
    </xf>
    <xf numFmtId="3" fontId="0" fillId="0" borderId="29" xfId="0" applyNumberFormat="1" applyBorder="1" applyAlignment="1">
      <alignment horizontal="center" vertical="center"/>
    </xf>
    <xf numFmtId="3" fontId="0" fillId="34" borderId="29" xfId="0" applyNumberFormat="1" applyFill="1" applyBorder="1" applyAlignment="1">
      <alignment horizontal="center" vertical="center"/>
    </xf>
    <xf numFmtId="164" fontId="3" fillId="33" borderId="29" xfId="0" applyNumberFormat="1" applyFont="1" applyFill="1" applyBorder="1" applyAlignment="1">
      <alignment vertical="center" wrapText="1"/>
    </xf>
    <xf numFmtId="3" fontId="0" fillId="34" borderId="29" xfId="0" applyNumberFormat="1" applyFill="1" applyBorder="1" applyAlignment="1" quotePrefix="1">
      <alignment horizontal="center" vertical="center"/>
    </xf>
    <xf numFmtId="164" fontId="2" fillId="35" borderId="29" xfId="0" applyNumberFormat="1" applyFont="1" applyFill="1" applyBorder="1" applyAlignment="1">
      <alignment horizontal="center" vertical="center"/>
    </xf>
    <xf numFmtId="3" fontId="2" fillId="35" borderId="29" xfId="0" applyNumberFormat="1" applyFont="1" applyFill="1" applyBorder="1" applyAlignment="1">
      <alignment horizontal="center" vertical="center"/>
    </xf>
    <xf numFmtId="164" fontId="3" fillId="33" borderId="29" xfId="0" applyNumberFormat="1" applyFont="1" applyFill="1" applyBorder="1" applyAlignment="1">
      <alignment horizontal="left" vertical="center"/>
    </xf>
    <xf numFmtId="37" fontId="2" fillId="35" borderId="29" xfId="0" applyNumberFormat="1" applyFont="1" applyFill="1" applyBorder="1" applyAlignment="1">
      <alignment horizontal="center" vertical="center"/>
    </xf>
    <xf numFmtId="37" fontId="0" fillId="0" borderId="29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37" fontId="2" fillId="35" borderId="29" xfId="0" applyNumberFormat="1" applyFont="1" applyFill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>
      <alignment horizontal="center" vertical="center"/>
    </xf>
    <xf numFmtId="165" fontId="0" fillId="0" borderId="29" xfId="0" applyNumberFormat="1" applyFont="1" applyBorder="1" applyAlignment="1">
      <alignment horizontal="center" vertical="center"/>
    </xf>
    <xf numFmtId="37" fontId="2" fillId="35" borderId="29" xfId="43" applyNumberFormat="1" applyFont="1" applyFill="1" applyBorder="1" applyAlignment="1">
      <alignment horizontal="center" vertical="center"/>
    </xf>
    <xf numFmtId="37" fontId="2" fillId="35" borderId="29" xfId="0" applyNumberFormat="1" applyFont="1" applyFill="1" applyBorder="1" applyAlignment="1">
      <alignment horizontal="center" vertical="center"/>
    </xf>
    <xf numFmtId="165" fontId="2" fillId="35" borderId="29" xfId="0" applyNumberFormat="1" applyFont="1" applyFill="1" applyBorder="1" applyAlignment="1">
      <alignment horizontal="center" vertical="center"/>
    </xf>
    <xf numFmtId="37" fontId="0" fillId="34" borderId="29" xfId="0" applyNumberFormat="1" applyFill="1" applyBorder="1" applyAlignment="1">
      <alignment horizontal="center" vertical="center"/>
    </xf>
    <xf numFmtId="165" fontId="0" fillId="34" borderId="29" xfId="0" applyNumberFormat="1" applyFill="1" applyBorder="1" applyAlignment="1">
      <alignment horizontal="center" vertical="center"/>
    </xf>
    <xf numFmtId="3" fontId="0" fillId="0" borderId="29" xfId="0" applyNumberFormat="1" applyFont="1" applyBorder="1" applyAlignment="1" applyProtection="1">
      <alignment horizontal="center" vertical="center"/>
      <protection/>
    </xf>
    <xf numFmtId="165" fontId="0" fillId="0" borderId="29" xfId="0" applyNumberFormat="1" applyFont="1" applyBorder="1" applyAlignment="1" applyProtection="1">
      <alignment horizontal="center" vertical="center"/>
      <protection/>
    </xf>
    <xf numFmtId="37" fontId="0" fillId="0" borderId="29" xfId="0" applyNumberFormat="1" applyFont="1" applyBorder="1" applyAlignment="1" applyProtection="1">
      <alignment horizontal="center" vertical="center"/>
      <protection/>
    </xf>
    <xf numFmtId="37" fontId="0" fillId="34" borderId="29" xfId="0" applyNumberFormat="1" applyFont="1" applyFill="1" applyBorder="1" applyAlignment="1">
      <alignment horizontal="center" vertical="center"/>
    </xf>
    <xf numFmtId="165" fontId="0" fillId="34" borderId="29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34" borderId="29" xfId="0" applyNumberFormat="1" applyFont="1" applyFill="1" applyBorder="1" applyAlignment="1">
      <alignment horizontal="center" vertical="center"/>
    </xf>
    <xf numFmtId="164" fontId="0" fillId="0" borderId="29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164" fontId="2" fillId="0" borderId="0" xfId="0" applyNumberFormat="1" applyFont="1" applyAlignment="1">
      <alignment/>
    </xf>
    <xf numFmtId="37" fontId="0" fillId="34" borderId="28" xfId="0" applyNumberFormat="1" applyFill="1" applyBorder="1" applyAlignment="1">
      <alignment horizontal="center" vertical="center"/>
    </xf>
    <xf numFmtId="37" fontId="0" fillId="34" borderId="30" xfId="0" applyNumberForma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164" fontId="3" fillId="33" borderId="29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36" borderId="29" xfId="0" applyNumberForma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vertical="center" wrapText="1"/>
    </xf>
    <xf numFmtId="0" fontId="3" fillId="33" borderId="26" xfId="0" applyFont="1" applyFill="1" applyBorder="1" applyAlignment="1">
      <alignment vertical="center" wrapText="1"/>
    </xf>
    <xf numFmtId="0" fontId="3" fillId="33" borderId="32" xfId="0" applyFont="1" applyFill="1" applyBorder="1" applyAlignment="1" applyProtection="1">
      <alignment horizontal="center" vertical="center" wrapText="1"/>
      <protection/>
    </xf>
    <xf numFmtId="0" fontId="3" fillId="33" borderId="33" xfId="0" applyFont="1" applyFill="1" applyBorder="1" applyAlignment="1" applyProtection="1">
      <alignment horizontal="center" vertical="center" wrapText="1"/>
      <protection/>
    </xf>
    <xf numFmtId="164" fontId="3" fillId="33" borderId="34" xfId="0" applyNumberFormat="1" applyFont="1" applyFill="1" applyBorder="1" applyAlignment="1" applyProtection="1">
      <alignment horizontal="center" vertical="center" wrapText="1"/>
      <protection/>
    </xf>
    <xf numFmtId="164" fontId="3" fillId="33" borderId="35" xfId="0" applyNumberFormat="1" applyFont="1" applyFill="1" applyBorder="1" applyAlignment="1" applyProtection="1">
      <alignment horizontal="center" vertical="center" wrapText="1"/>
      <protection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 applyProtection="1">
      <alignment horizontal="center" vertical="center" wrapText="1"/>
      <protection/>
    </xf>
    <xf numFmtId="0" fontId="3" fillId="33" borderId="3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99"/>
      </a:accent1>
      <a:accent2>
        <a:srgbClr val="FFCC00"/>
      </a:accent2>
      <a:accent3>
        <a:srgbClr val="FFFFCC"/>
      </a:accent3>
      <a:accent4>
        <a:srgbClr val="7C5F9F"/>
      </a:accent4>
      <a:accent5>
        <a:srgbClr val="333399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1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81.421875" style="40" customWidth="1"/>
  </cols>
  <sheetData>
    <row r="1" ht="15.75">
      <c r="A1" s="108" t="s">
        <v>67</v>
      </c>
    </row>
    <row r="2" ht="15.75" customHeight="1">
      <c r="A2" s="109" t="s">
        <v>71</v>
      </c>
    </row>
    <row r="3" ht="15.75" customHeight="1">
      <c r="A3" s="1" t="s">
        <v>76</v>
      </c>
    </row>
    <row r="4" ht="15.75" customHeight="1">
      <c r="A4" s="1" t="s">
        <v>72</v>
      </c>
    </row>
    <row r="5" ht="15.75" customHeight="1">
      <c r="A5" s="110" t="s">
        <v>116</v>
      </c>
    </row>
    <row r="6" ht="15.75" customHeight="1"/>
    <row r="7" ht="15.75" customHeight="1" thickBot="1">
      <c r="A7" s="67" t="s">
        <v>73</v>
      </c>
    </row>
    <row r="8" ht="16.5" thickBot="1">
      <c r="A8" s="61" t="s">
        <v>70</v>
      </c>
    </row>
    <row r="9" spans="1:2" s="53" customFormat="1" ht="27" customHeight="1">
      <c r="A9" s="68" t="s">
        <v>112</v>
      </c>
      <c r="B9" s="40"/>
    </row>
    <row r="10" spans="1:2" s="53" customFormat="1" ht="21.75" customHeight="1">
      <c r="A10" s="69" t="s">
        <v>113</v>
      </c>
      <c r="B10" s="40"/>
    </row>
    <row r="11" spans="1:2" s="53" customFormat="1" ht="24" customHeight="1">
      <c r="A11" s="69" t="s">
        <v>114</v>
      </c>
      <c r="B11" s="40"/>
    </row>
    <row r="12" spans="1:2" s="53" customFormat="1" ht="22.5" customHeight="1">
      <c r="A12" s="69" t="s">
        <v>115</v>
      </c>
      <c r="B12" s="40"/>
    </row>
    <row r="13" spans="1:2" s="53" customFormat="1" ht="21" customHeight="1" thickBot="1">
      <c r="A13" s="70" t="s">
        <v>52</v>
      </c>
      <c r="B13" s="40"/>
    </row>
    <row r="14" ht="12.75">
      <c r="A14" s="41"/>
    </row>
    <row r="15" ht="12.75">
      <c r="A15" s="42"/>
    </row>
  </sheetData>
  <sheetProtection/>
  <hyperlinks>
    <hyperlink ref="A13" location="Definitions!A1" display="Definitions"/>
    <hyperlink ref="A12" location="'by Race &amp;% Tot'!B9" display="Total Bachelors Degrees Awarded by Race and Percent of Total (1985-86 to 2010-11)"/>
    <hyperlink ref="A11" location="'by Race &amp; Gender'!C9" display="Total Bachelors Degrees Awarded by Race and Gender (1985-86 to 2010-11)"/>
    <hyperlink ref="A10" location="'by Gender'!A1" display="by Gender"/>
    <hyperlink ref="A9" location="'by Degree Designation'!B8" display="Bachelor's Degrees by Degree Designation (1999-00 to 2010-11)"/>
  </hyperlinks>
  <printOptions/>
  <pageMargins left="0.75" right="0.75" top="0.8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T47"/>
  <sheetViews>
    <sheetView showGridLines="0" zoomScalePageLayoutView="0" workbookViewId="0" topLeftCell="A1">
      <selection activeCell="N1" sqref="N1"/>
    </sheetView>
  </sheetViews>
  <sheetFormatPr defaultColWidth="9.140625" defaultRowHeight="12.75"/>
  <cols>
    <col min="1" max="1" width="38.7109375" style="43" customWidth="1"/>
    <col min="2" max="8" width="6.421875" style="43" customWidth="1"/>
    <col min="9" max="20" width="6.7109375" style="43" customWidth="1"/>
    <col min="21" max="16384" width="9.140625" style="43" customWidth="1"/>
  </cols>
  <sheetData>
    <row r="1" spans="1:19" ht="15.75">
      <c r="A1" s="107" t="s">
        <v>67</v>
      </c>
      <c r="N1" s="60" t="s">
        <v>70</v>
      </c>
      <c r="S1" s="60" t="s">
        <v>70</v>
      </c>
    </row>
    <row r="2" spans="1:20" ht="15.75" customHeight="1">
      <c r="A2" s="109" t="s">
        <v>71</v>
      </c>
      <c r="R2" s="44"/>
      <c r="S2" s="44"/>
      <c r="T2" s="44"/>
    </row>
    <row r="3" spans="1:20" ht="15.75" customHeight="1">
      <c r="A3" s="111" t="s">
        <v>60</v>
      </c>
      <c r="R3" s="44"/>
      <c r="S3" s="44"/>
      <c r="T3" s="44"/>
    </row>
    <row r="4" spans="1:20" ht="15.75" customHeight="1">
      <c r="A4" s="111" t="s">
        <v>59</v>
      </c>
      <c r="R4" s="44"/>
      <c r="S4" s="44"/>
      <c r="T4" s="44"/>
    </row>
    <row r="5" spans="1:20" ht="15.75" customHeight="1">
      <c r="A5" s="111" t="s">
        <v>118</v>
      </c>
      <c r="R5" s="44"/>
      <c r="S5" s="44"/>
      <c r="T5" s="44"/>
    </row>
    <row r="6" spans="18:20" ht="12.75">
      <c r="R6" s="44"/>
      <c r="S6" s="44"/>
      <c r="T6" s="44"/>
    </row>
    <row r="7" spans="1:20" s="119" customFormat="1" ht="25.5">
      <c r="A7" s="83" t="s">
        <v>58</v>
      </c>
      <c r="B7" s="117" t="s">
        <v>117</v>
      </c>
      <c r="C7" s="117" t="s">
        <v>111</v>
      </c>
      <c r="D7" s="117" t="s">
        <v>108</v>
      </c>
      <c r="E7" s="117" t="s">
        <v>106</v>
      </c>
      <c r="F7" s="117" t="s">
        <v>105</v>
      </c>
      <c r="G7" s="117" t="s">
        <v>102</v>
      </c>
      <c r="H7" s="117" t="s">
        <v>101</v>
      </c>
      <c r="I7" s="117" t="s">
        <v>100</v>
      </c>
      <c r="J7" s="117" t="s">
        <v>99</v>
      </c>
      <c r="K7" s="117" t="s">
        <v>95</v>
      </c>
      <c r="L7" s="117" t="s">
        <v>92</v>
      </c>
      <c r="M7" s="117" t="s">
        <v>91</v>
      </c>
      <c r="N7" s="117" t="s">
        <v>74</v>
      </c>
      <c r="O7" s="117" t="s">
        <v>26</v>
      </c>
      <c r="P7" s="117" t="s">
        <v>25</v>
      </c>
      <c r="Q7" s="117" t="s">
        <v>23</v>
      </c>
      <c r="R7" s="118" t="s">
        <v>22</v>
      </c>
      <c r="S7" s="118" t="s">
        <v>20</v>
      </c>
      <c r="T7" s="118" t="s">
        <v>19</v>
      </c>
    </row>
    <row r="8" spans="1:20" ht="16.5" customHeight="1">
      <c r="A8" s="79" t="s">
        <v>27</v>
      </c>
      <c r="B8" s="81">
        <v>819</v>
      </c>
      <c r="C8" s="81">
        <f>1127-C39</f>
        <v>930</v>
      </c>
      <c r="D8" s="81">
        <v>933</v>
      </c>
      <c r="E8" s="81">
        <v>980</v>
      </c>
      <c r="F8" s="81">
        <v>994</v>
      </c>
      <c r="G8" s="81">
        <v>973</v>
      </c>
      <c r="H8" s="81">
        <v>992</v>
      </c>
      <c r="I8" s="81">
        <v>1002</v>
      </c>
      <c r="J8" s="81">
        <v>994</v>
      </c>
      <c r="K8" s="81">
        <v>1030</v>
      </c>
      <c r="L8" s="81">
        <v>1007</v>
      </c>
      <c r="M8" s="81">
        <v>1204</v>
      </c>
      <c r="N8" s="81">
        <v>1144</v>
      </c>
      <c r="O8" s="81">
        <v>1082</v>
      </c>
      <c r="P8" s="81">
        <v>1043</v>
      </c>
      <c r="Q8" s="81">
        <v>896</v>
      </c>
      <c r="R8" s="81">
        <v>792</v>
      </c>
      <c r="S8" s="81">
        <v>784</v>
      </c>
      <c r="T8" s="81">
        <v>799</v>
      </c>
    </row>
    <row r="9" spans="1:20" ht="16.5" customHeight="1">
      <c r="A9" s="79" t="s">
        <v>28</v>
      </c>
      <c r="B9" s="81">
        <v>1129</v>
      </c>
      <c r="C9" s="81">
        <v>1106</v>
      </c>
      <c r="D9" s="81">
        <v>1080</v>
      </c>
      <c r="E9" s="81">
        <v>1128</v>
      </c>
      <c r="F9" s="81">
        <v>1025</v>
      </c>
      <c r="G9" s="81">
        <v>1020</v>
      </c>
      <c r="H9" s="81">
        <v>1003</v>
      </c>
      <c r="I9" s="81">
        <v>963</v>
      </c>
      <c r="J9" s="81">
        <v>766</v>
      </c>
      <c r="K9" s="81">
        <v>790</v>
      </c>
      <c r="L9" s="81">
        <v>707</v>
      </c>
      <c r="M9" s="81">
        <v>681</v>
      </c>
      <c r="N9" s="81">
        <v>591</v>
      </c>
      <c r="O9" s="81">
        <v>468</v>
      </c>
      <c r="P9" s="81">
        <v>381</v>
      </c>
      <c r="Q9" s="81">
        <v>360</v>
      </c>
      <c r="R9" s="81">
        <v>404</v>
      </c>
      <c r="S9" s="81">
        <v>365</v>
      </c>
      <c r="T9" s="81">
        <v>337</v>
      </c>
    </row>
    <row r="10" spans="1:20" ht="16.5" customHeight="1">
      <c r="A10" s="79" t="s">
        <v>29</v>
      </c>
      <c r="B10" s="81">
        <v>47</v>
      </c>
      <c r="C10" s="81">
        <v>69</v>
      </c>
      <c r="D10" s="81">
        <v>63</v>
      </c>
      <c r="E10" s="81">
        <v>57</v>
      </c>
      <c r="F10" s="81">
        <v>60</v>
      </c>
      <c r="G10" s="81">
        <v>58</v>
      </c>
      <c r="H10" s="81">
        <v>64</v>
      </c>
      <c r="I10" s="81">
        <v>76</v>
      </c>
      <c r="J10" s="81">
        <v>50</v>
      </c>
      <c r="K10" s="81">
        <v>53</v>
      </c>
      <c r="L10" s="81">
        <v>46</v>
      </c>
      <c r="M10" s="81">
        <v>63</v>
      </c>
      <c r="N10" s="81">
        <v>48</v>
      </c>
      <c r="O10" s="81">
        <v>45</v>
      </c>
      <c r="P10" s="81">
        <v>49</v>
      </c>
      <c r="Q10" s="81">
        <v>46</v>
      </c>
      <c r="R10" s="81">
        <v>55</v>
      </c>
      <c r="S10" s="81">
        <v>43</v>
      </c>
      <c r="T10" s="81">
        <v>75</v>
      </c>
    </row>
    <row r="11" spans="1:20" ht="16.5" customHeight="1">
      <c r="A11" s="79" t="s">
        <v>103</v>
      </c>
      <c r="B11" s="81">
        <v>33</v>
      </c>
      <c r="C11" s="81">
        <v>19</v>
      </c>
      <c r="D11" s="81">
        <v>28</v>
      </c>
      <c r="E11" s="81">
        <v>23</v>
      </c>
      <c r="F11" s="81">
        <v>21</v>
      </c>
      <c r="G11" s="81">
        <v>28</v>
      </c>
      <c r="H11" s="81">
        <v>30</v>
      </c>
      <c r="I11" s="81">
        <v>22</v>
      </c>
      <c r="J11" s="81">
        <v>19</v>
      </c>
      <c r="K11" s="81">
        <v>26</v>
      </c>
      <c r="L11" s="81">
        <v>16</v>
      </c>
      <c r="M11" s="81">
        <v>26</v>
      </c>
      <c r="N11" s="81">
        <v>20</v>
      </c>
      <c r="O11" s="81">
        <v>16</v>
      </c>
      <c r="P11" s="81">
        <v>22</v>
      </c>
      <c r="Q11" s="81">
        <v>24</v>
      </c>
      <c r="R11" s="81">
        <v>29</v>
      </c>
      <c r="S11" s="81">
        <v>44</v>
      </c>
      <c r="T11" s="81">
        <v>53</v>
      </c>
    </row>
    <row r="12" spans="1:20" ht="16.5" customHeight="1">
      <c r="A12" s="79" t="s">
        <v>82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1">
        <v>4</v>
      </c>
      <c r="P12" s="81">
        <v>21</v>
      </c>
      <c r="Q12" s="81">
        <v>23</v>
      </c>
      <c r="R12" s="81">
        <v>13</v>
      </c>
      <c r="S12" s="81">
        <v>9</v>
      </c>
      <c r="T12" s="81">
        <v>1</v>
      </c>
    </row>
    <row r="13" spans="1:20" ht="16.5" customHeight="1">
      <c r="A13" s="79" t="s">
        <v>30</v>
      </c>
      <c r="B13" s="81">
        <v>21</v>
      </c>
      <c r="C13" s="81">
        <v>21</v>
      </c>
      <c r="D13" s="81">
        <v>17</v>
      </c>
      <c r="E13" s="81">
        <v>15</v>
      </c>
      <c r="F13" s="81">
        <v>22</v>
      </c>
      <c r="G13" s="81">
        <v>22</v>
      </c>
      <c r="H13" s="81">
        <v>23</v>
      </c>
      <c r="I13" s="81">
        <v>21</v>
      </c>
      <c r="J13" s="81">
        <v>31</v>
      </c>
      <c r="K13" s="81">
        <v>27</v>
      </c>
      <c r="L13" s="81">
        <v>29</v>
      </c>
      <c r="M13" s="81">
        <v>33</v>
      </c>
      <c r="N13" s="81">
        <v>25</v>
      </c>
      <c r="O13" s="81">
        <v>28</v>
      </c>
      <c r="P13" s="81">
        <v>31</v>
      </c>
      <c r="Q13" s="81">
        <v>22</v>
      </c>
      <c r="R13" s="81">
        <v>31</v>
      </c>
      <c r="S13" s="81">
        <v>15</v>
      </c>
      <c r="T13" s="81">
        <v>28</v>
      </c>
    </row>
    <row r="14" spans="1:20" ht="16.5" customHeight="1">
      <c r="A14" s="79" t="s">
        <v>31</v>
      </c>
      <c r="B14" s="81">
        <v>19</v>
      </c>
      <c r="C14" s="81">
        <v>24</v>
      </c>
      <c r="D14" s="81">
        <v>10</v>
      </c>
      <c r="E14" s="81">
        <v>25</v>
      </c>
      <c r="F14" s="81">
        <v>27</v>
      </c>
      <c r="G14" s="81">
        <v>21</v>
      </c>
      <c r="H14" s="81">
        <v>24</v>
      </c>
      <c r="I14" s="81">
        <v>13</v>
      </c>
      <c r="J14" s="81">
        <v>24</v>
      </c>
      <c r="K14" s="81">
        <v>19</v>
      </c>
      <c r="L14" s="81">
        <v>21</v>
      </c>
      <c r="M14" s="81">
        <v>14</v>
      </c>
      <c r="N14" s="81">
        <v>37</v>
      </c>
      <c r="O14" s="81">
        <v>25</v>
      </c>
      <c r="P14" s="81">
        <v>21</v>
      </c>
      <c r="Q14" s="81">
        <v>19</v>
      </c>
      <c r="R14" s="81">
        <v>15</v>
      </c>
      <c r="S14" s="81">
        <v>23</v>
      </c>
      <c r="T14" s="81">
        <v>32</v>
      </c>
    </row>
    <row r="15" spans="1:20" ht="16.5" customHeight="1">
      <c r="A15" s="79" t="s">
        <v>32</v>
      </c>
      <c r="B15" s="81">
        <v>640</v>
      </c>
      <c r="C15" s="81">
        <v>568</v>
      </c>
      <c r="D15" s="81">
        <v>566</v>
      </c>
      <c r="E15" s="81">
        <v>539</v>
      </c>
      <c r="F15" s="81">
        <v>523</v>
      </c>
      <c r="G15" s="81">
        <v>499</v>
      </c>
      <c r="H15" s="81">
        <v>454</v>
      </c>
      <c r="I15" s="81">
        <v>470</v>
      </c>
      <c r="J15" s="81">
        <v>483</v>
      </c>
      <c r="K15" s="81">
        <v>469</v>
      </c>
      <c r="L15" s="81">
        <v>484</v>
      </c>
      <c r="M15" s="81">
        <v>439</v>
      </c>
      <c r="N15" s="81">
        <v>407</v>
      </c>
      <c r="O15" s="81">
        <v>398</v>
      </c>
      <c r="P15" s="81">
        <v>350</v>
      </c>
      <c r="Q15" s="81">
        <v>344</v>
      </c>
      <c r="R15" s="81">
        <v>360</v>
      </c>
      <c r="S15" s="81">
        <v>337</v>
      </c>
      <c r="T15" s="81">
        <v>335</v>
      </c>
    </row>
    <row r="16" spans="1:20" ht="16.5" customHeight="1">
      <c r="A16" s="79" t="s">
        <v>33</v>
      </c>
      <c r="B16" s="82"/>
      <c r="C16" s="82"/>
      <c r="D16" s="82"/>
      <c r="E16" s="82"/>
      <c r="F16" s="81">
        <v>16</v>
      </c>
      <c r="G16" s="81">
        <v>14</v>
      </c>
      <c r="H16" s="81">
        <v>10</v>
      </c>
      <c r="I16" s="81">
        <v>18</v>
      </c>
      <c r="J16" s="81">
        <v>15</v>
      </c>
      <c r="K16" s="81">
        <v>14</v>
      </c>
      <c r="L16" s="81">
        <v>21</v>
      </c>
      <c r="M16" s="81">
        <v>19</v>
      </c>
      <c r="N16" s="81">
        <v>13</v>
      </c>
      <c r="O16" s="81">
        <v>19</v>
      </c>
      <c r="P16" s="81">
        <v>13</v>
      </c>
      <c r="Q16" s="81">
        <v>15</v>
      </c>
      <c r="R16" s="81">
        <v>21</v>
      </c>
      <c r="S16" s="81">
        <v>16</v>
      </c>
      <c r="T16" s="81">
        <v>10</v>
      </c>
    </row>
    <row r="17" spans="1:20" ht="16.5" customHeight="1">
      <c r="A17" s="79" t="s">
        <v>34</v>
      </c>
      <c r="B17" s="82"/>
      <c r="C17" s="82"/>
      <c r="D17" s="82"/>
      <c r="E17" s="82"/>
      <c r="F17" s="81">
        <v>53</v>
      </c>
      <c r="G17" s="81">
        <v>57</v>
      </c>
      <c r="H17" s="81">
        <v>20</v>
      </c>
      <c r="I17" s="81">
        <v>42</v>
      </c>
      <c r="J17" s="81">
        <v>36</v>
      </c>
      <c r="K17" s="81">
        <v>41</v>
      </c>
      <c r="L17" s="81">
        <v>44</v>
      </c>
      <c r="M17" s="81">
        <v>42</v>
      </c>
      <c r="N17" s="81">
        <v>49</v>
      </c>
      <c r="O17" s="81">
        <v>43</v>
      </c>
      <c r="P17" s="81">
        <v>48</v>
      </c>
      <c r="Q17" s="81">
        <v>35</v>
      </c>
      <c r="R17" s="81">
        <v>49</v>
      </c>
      <c r="S17" s="81">
        <v>44</v>
      </c>
      <c r="T17" s="81">
        <v>32</v>
      </c>
    </row>
    <row r="18" spans="1:20" ht="16.5" customHeight="1">
      <c r="A18" s="79" t="s">
        <v>107</v>
      </c>
      <c r="B18" s="81">
        <v>64</v>
      </c>
      <c r="C18" s="81">
        <v>74</v>
      </c>
      <c r="D18" s="81">
        <v>49</v>
      </c>
      <c r="E18" s="81">
        <v>51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ht="16.5" customHeight="1">
      <c r="A19" s="79" t="s">
        <v>35</v>
      </c>
      <c r="B19" s="81">
        <v>31</v>
      </c>
      <c r="C19" s="81">
        <v>17</v>
      </c>
      <c r="D19" s="81">
        <v>30</v>
      </c>
      <c r="E19" s="81">
        <v>28</v>
      </c>
      <c r="F19" s="81">
        <v>30</v>
      </c>
      <c r="G19" s="81">
        <v>31</v>
      </c>
      <c r="H19" s="81">
        <v>22</v>
      </c>
      <c r="I19" s="81">
        <v>33</v>
      </c>
      <c r="J19" s="81">
        <v>27</v>
      </c>
      <c r="K19" s="81">
        <v>32</v>
      </c>
      <c r="L19" s="81">
        <v>33</v>
      </c>
      <c r="M19" s="81">
        <v>43</v>
      </c>
      <c r="N19" s="81">
        <v>28</v>
      </c>
      <c r="O19" s="81">
        <v>48</v>
      </c>
      <c r="P19" s="81">
        <v>39</v>
      </c>
      <c r="Q19" s="81">
        <v>36</v>
      </c>
      <c r="R19" s="81">
        <v>45</v>
      </c>
      <c r="S19" s="81">
        <v>37</v>
      </c>
      <c r="T19" s="81">
        <v>40</v>
      </c>
    </row>
    <row r="20" spans="1:20" ht="16.5" customHeight="1">
      <c r="A20" s="79" t="s">
        <v>36</v>
      </c>
      <c r="B20" s="81">
        <v>79</v>
      </c>
      <c r="C20" s="81">
        <v>60</v>
      </c>
      <c r="D20" s="81">
        <v>58</v>
      </c>
      <c r="E20" s="81">
        <v>62</v>
      </c>
      <c r="F20" s="81">
        <v>43</v>
      </c>
      <c r="G20" s="81">
        <v>52</v>
      </c>
      <c r="H20" s="81">
        <v>47</v>
      </c>
      <c r="I20" s="81">
        <v>35</v>
      </c>
      <c r="J20" s="81">
        <v>50</v>
      </c>
      <c r="K20" s="81">
        <v>45</v>
      </c>
      <c r="L20" s="81">
        <v>37</v>
      </c>
      <c r="M20" s="81">
        <v>45</v>
      </c>
      <c r="N20" s="81">
        <v>44</v>
      </c>
      <c r="O20" s="81">
        <v>33</v>
      </c>
      <c r="P20" s="81">
        <v>24</v>
      </c>
      <c r="Q20" s="81">
        <v>37</v>
      </c>
      <c r="R20" s="81">
        <v>36</v>
      </c>
      <c r="S20" s="81">
        <v>16</v>
      </c>
      <c r="T20" s="81">
        <v>19</v>
      </c>
    </row>
    <row r="21" spans="1:20" ht="16.5" customHeight="1">
      <c r="A21" s="79" t="s">
        <v>37</v>
      </c>
      <c r="B21" s="81">
        <v>57</v>
      </c>
      <c r="C21" s="81">
        <v>54</v>
      </c>
      <c r="D21" s="81">
        <v>51</v>
      </c>
      <c r="E21" s="81">
        <v>59</v>
      </c>
      <c r="F21" s="81">
        <v>43</v>
      </c>
      <c r="G21" s="81">
        <v>37</v>
      </c>
      <c r="H21" s="81">
        <v>42</v>
      </c>
      <c r="I21" s="81">
        <v>33</v>
      </c>
      <c r="J21" s="81">
        <v>30</v>
      </c>
      <c r="K21" s="81">
        <v>10</v>
      </c>
      <c r="L21" s="81">
        <v>14</v>
      </c>
      <c r="M21" s="81">
        <v>17</v>
      </c>
      <c r="N21" s="81">
        <v>14</v>
      </c>
      <c r="O21" s="81">
        <v>15</v>
      </c>
      <c r="P21" s="81">
        <v>26</v>
      </c>
      <c r="Q21" s="81">
        <v>13</v>
      </c>
      <c r="R21" s="81">
        <v>24</v>
      </c>
      <c r="S21" s="81">
        <v>29</v>
      </c>
      <c r="T21" s="81">
        <v>27</v>
      </c>
    </row>
    <row r="22" spans="1:20" ht="16.5" customHeight="1">
      <c r="A22" s="79" t="s">
        <v>38</v>
      </c>
      <c r="B22" s="81">
        <v>42</v>
      </c>
      <c r="C22" s="81">
        <v>36</v>
      </c>
      <c r="D22" s="81">
        <v>29</v>
      </c>
      <c r="E22" s="81">
        <v>31</v>
      </c>
      <c r="F22" s="81">
        <v>36</v>
      </c>
      <c r="G22" s="81">
        <v>28</v>
      </c>
      <c r="H22" s="81">
        <v>31</v>
      </c>
      <c r="I22" s="81">
        <v>34</v>
      </c>
      <c r="J22" s="81">
        <v>36</v>
      </c>
      <c r="K22" s="81">
        <v>26</v>
      </c>
      <c r="L22" s="81">
        <v>34</v>
      </c>
      <c r="M22" s="81">
        <v>56</v>
      </c>
      <c r="N22" s="81">
        <v>39</v>
      </c>
      <c r="O22" s="81">
        <v>48</v>
      </c>
      <c r="P22" s="81">
        <v>47</v>
      </c>
      <c r="Q22" s="81">
        <v>52</v>
      </c>
      <c r="R22" s="81">
        <v>57</v>
      </c>
      <c r="S22" s="81">
        <v>58</v>
      </c>
      <c r="T22" s="81">
        <v>55</v>
      </c>
    </row>
    <row r="23" spans="1:20" ht="16.5" customHeight="1">
      <c r="A23" s="79" t="s">
        <v>104</v>
      </c>
      <c r="B23" s="81">
        <v>50</v>
      </c>
      <c r="C23" s="81">
        <v>39</v>
      </c>
      <c r="D23" s="81">
        <v>50</v>
      </c>
      <c r="E23" s="81">
        <v>37</v>
      </c>
      <c r="F23" s="81">
        <v>37</v>
      </c>
      <c r="G23" s="81">
        <v>19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0" ht="16.5" customHeight="1">
      <c r="A24" s="79" t="s">
        <v>39</v>
      </c>
      <c r="B24" s="81">
        <v>97</v>
      </c>
      <c r="C24" s="81">
        <v>103</v>
      </c>
      <c r="D24" s="81">
        <v>71</v>
      </c>
      <c r="E24" s="81">
        <v>73</v>
      </c>
      <c r="F24" s="81">
        <v>89</v>
      </c>
      <c r="G24" s="81">
        <v>75</v>
      </c>
      <c r="H24" s="81">
        <v>56</v>
      </c>
      <c r="I24" s="81">
        <v>52</v>
      </c>
      <c r="J24" s="81">
        <v>52</v>
      </c>
      <c r="K24" s="81">
        <v>57</v>
      </c>
      <c r="L24" s="81">
        <v>54</v>
      </c>
      <c r="M24" s="81">
        <v>27</v>
      </c>
      <c r="N24" s="81">
        <v>57</v>
      </c>
      <c r="O24" s="81">
        <v>42</v>
      </c>
      <c r="P24" s="81">
        <v>37</v>
      </c>
      <c r="Q24" s="81">
        <v>44</v>
      </c>
      <c r="R24" s="81">
        <v>46</v>
      </c>
      <c r="S24" s="81">
        <v>54</v>
      </c>
      <c r="T24" s="81">
        <v>47</v>
      </c>
    </row>
    <row r="25" spans="1:20" ht="16.5" customHeight="1">
      <c r="A25" s="79" t="s">
        <v>40</v>
      </c>
      <c r="B25" s="81">
        <v>42</v>
      </c>
      <c r="C25" s="81">
        <v>41</v>
      </c>
      <c r="D25" s="81">
        <v>54</v>
      </c>
      <c r="E25" s="81">
        <v>50</v>
      </c>
      <c r="F25" s="81">
        <v>43</v>
      </c>
      <c r="G25" s="81">
        <v>43</v>
      </c>
      <c r="H25" s="81">
        <v>35</v>
      </c>
      <c r="I25" s="81">
        <v>40</v>
      </c>
      <c r="J25" s="81">
        <v>20</v>
      </c>
      <c r="K25" s="81">
        <v>41</v>
      </c>
      <c r="L25" s="81">
        <v>40</v>
      </c>
      <c r="M25" s="81">
        <v>51</v>
      </c>
      <c r="N25" s="81">
        <v>48</v>
      </c>
      <c r="O25" s="81">
        <v>40</v>
      </c>
      <c r="P25" s="81">
        <v>43</v>
      </c>
      <c r="Q25" s="81">
        <v>44</v>
      </c>
      <c r="R25" s="81">
        <v>43</v>
      </c>
      <c r="S25" s="81">
        <v>46</v>
      </c>
      <c r="T25" s="81">
        <v>53</v>
      </c>
    </row>
    <row r="26" spans="1:20" ht="16.5" customHeight="1">
      <c r="A26" s="79" t="s">
        <v>41</v>
      </c>
      <c r="B26" s="81">
        <v>212</v>
      </c>
      <c r="C26" s="81">
        <v>171</v>
      </c>
      <c r="D26" s="81">
        <v>158</v>
      </c>
      <c r="E26" s="81">
        <v>155</v>
      </c>
      <c r="F26" s="81">
        <v>138</v>
      </c>
      <c r="G26" s="81">
        <v>100</v>
      </c>
      <c r="H26" s="81">
        <v>119</v>
      </c>
      <c r="I26" s="81">
        <v>110</v>
      </c>
      <c r="J26" s="81">
        <v>116</v>
      </c>
      <c r="K26" s="81">
        <v>107</v>
      </c>
      <c r="L26" s="81">
        <v>93</v>
      </c>
      <c r="M26" s="81">
        <v>117</v>
      </c>
      <c r="N26" s="81">
        <v>82</v>
      </c>
      <c r="O26" s="81">
        <v>95</v>
      </c>
      <c r="P26" s="81">
        <v>77</v>
      </c>
      <c r="Q26" s="81">
        <v>88</v>
      </c>
      <c r="R26" s="81">
        <v>73</v>
      </c>
      <c r="S26" s="81">
        <v>55</v>
      </c>
      <c r="T26" s="81">
        <v>45</v>
      </c>
    </row>
    <row r="27" spans="1:20" ht="16.5" customHeight="1">
      <c r="A27" s="79" t="s">
        <v>42</v>
      </c>
      <c r="B27" s="81">
        <v>116</v>
      </c>
      <c r="C27" s="81">
        <v>99</v>
      </c>
      <c r="D27" s="81">
        <v>119</v>
      </c>
      <c r="E27" s="81">
        <v>84</v>
      </c>
      <c r="F27" s="81">
        <v>94</v>
      </c>
      <c r="G27" s="81">
        <v>87</v>
      </c>
      <c r="H27" s="81">
        <v>73</v>
      </c>
      <c r="I27" s="81">
        <v>82</v>
      </c>
      <c r="J27" s="81">
        <v>61</v>
      </c>
      <c r="K27" s="81">
        <v>50</v>
      </c>
      <c r="L27" s="81">
        <v>43</v>
      </c>
      <c r="M27" s="81">
        <v>44</v>
      </c>
      <c r="N27" s="81">
        <v>39</v>
      </c>
      <c r="O27" s="81">
        <v>38</v>
      </c>
      <c r="P27" s="81">
        <v>22</v>
      </c>
      <c r="Q27" s="81">
        <v>25</v>
      </c>
      <c r="R27" s="81">
        <v>24</v>
      </c>
      <c r="S27" s="81">
        <v>36</v>
      </c>
      <c r="T27" s="81">
        <v>32</v>
      </c>
    </row>
    <row r="28" spans="1:20" ht="16.5" customHeight="1">
      <c r="A28" s="79" t="s">
        <v>43</v>
      </c>
      <c r="B28" s="81">
        <v>13</v>
      </c>
      <c r="C28" s="81">
        <v>24</v>
      </c>
      <c r="D28" s="81">
        <v>25</v>
      </c>
      <c r="E28" s="81">
        <v>21</v>
      </c>
      <c r="F28" s="81">
        <v>29</v>
      </c>
      <c r="G28" s="81">
        <v>24</v>
      </c>
      <c r="H28" s="81">
        <v>22</v>
      </c>
      <c r="I28" s="81">
        <v>30</v>
      </c>
      <c r="J28" s="81">
        <v>27</v>
      </c>
      <c r="K28" s="81">
        <v>10</v>
      </c>
      <c r="L28" s="81">
        <v>15</v>
      </c>
      <c r="M28" s="81">
        <v>8</v>
      </c>
      <c r="N28" s="81">
        <v>5</v>
      </c>
      <c r="O28" s="81">
        <v>5</v>
      </c>
      <c r="P28" s="81">
        <v>7</v>
      </c>
      <c r="Q28" s="81">
        <v>2</v>
      </c>
      <c r="R28" s="81">
        <v>6</v>
      </c>
      <c r="S28" s="81">
        <v>8</v>
      </c>
      <c r="T28" s="81">
        <v>8</v>
      </c>
    </row>
    <row r="29" spans="1:20" ht="25.5">
      <c r="A29" s="83" t="s">
        <v>44</v>
      </c>
      <c r="B29" s="81">
        <v>103</v>
      </c>
      <c r="C29" s="81">
        <v>116</v>
      </c>
      <c r="D29" s="81">
        <v>100</v>
      </c>
      <c r="E29" s="81">
        <v>107</v>
      </c>
      <c r="F29" s="81">
        <v>80</v>
      </c>
      <c r="G29" s="81">
        <v>62</v>
      </c>
      <c r="H29" s="81">
        <v>46</v>
      </c>
      <c r="I29" s="81">
        <v>65</v>
      </c>
      <c r="J29" s="81">
        <v>45</v>
      </c>
      <c r="K29" s="81">
        <v>31</v>
      </c>
      <c r="L29" s="81">
        <v>21</v>
      </c>
      <c r="M29" s="81">
        <v>18</v>
      </c>
      <c r="N29" s="81">
        <v>19</v>
      </c>
      <c r="O29" s="81">
        <v>5</v>
      </c>
      <c r="P29" s="81">
        <v>14</v>
      </c>
      <c r="Q29" s="81">
        <v>11</v>
      </c>
      <c r="R29" s="81">
        <v>11</v>
      </c>
      <c r="S29" s="81">
        <v>11</v>
      </c>
      <c r="T29" s="81">
        <v>15</v>
      </c>
    </row>
    <row r="30" spans="1:20" ht="16.5" customHeight="1">
      <c r="A30" s="79" t="s">
        <v>83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1">
        <v>3</v>
      </c>
      <c r="T30" s="81">
        <v>7</v>
      </c>
    </row>
    <row r="31" spans="1:20" ht="16.5" customHeight="1">
      <c r="A31" s="79" t="s">
        <v>84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1">
        <v>1</v>
      </c>
      <c r="T31" s="81">
        <v>1</v>
      </c>
    </row>
    <row r="32" spans="1:20" ht="16.5" customHeight="1">
      <c r="A32" s="79" t="s">
        <v>45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1">
        <v>67</v>
      </c>
      <c r="M32" s="81">
        <v>55</v>
      </c>
      <c r="N32" s="81">
        <v>87</v>
      </c>
      <c r="O32" s="81">
        <v>113</v>
      </c>
      <c r="P32" s="81">
        <v>108</v>
      </c>
      <c r="Q32" s="81">
        <v>109</v>
      </c>
      <c r="R32" s="81">
        <v>130</v>
      </c>
      <c r="S32" s="81">
        <v>116</v>
      </c>
      <c r="T32" s="81">
        <v>114</v>
      </c>
    </row>
    <row r="33" spans="1:20" ht="16.5" customHeight="1">
      <c r="A33" s="79" t="s">
        <v>46</v>
      </c>
      <c r="B33" s="81">
        <v>226</v>
      </c>
      <c r="C33" s="81">
        <v>226</v>
      </c>
      <c r="D33" s="81">
        <v>292</v>
      </c>
      <c r="E33" s="81">
        <v>244</v>
      </c>
      <c r="F33" s="81">
        <v>236</v>
      </c>
      <c r="G33" s="81">
        <v>273</v>
      </c>
      <c r="H33" s="81">
        <v>255</v>
      </c>
      <c r="I33" s="81">
        <v>238</v>
      </c>
      <c r="J33" s="81">
        <v>260</v>
      </c>
      <c r="K33" s="81">
        <v>229</v>
      </c>
      <c r="L33" s="81">
        <v>236</v>
      </c>
      <c r="M33" s="81">
        <v>209</v>
      </c>
      <c r="N33" s="81">
        <v>242</v>
      </c>
      <c r="O33" s="81">
        <v>211</v>
      </c>
      <c r="P33" s="81">
        <v>199</v>
      </c>
      <c r="Q33" s="81">
        <v>199</v>
      </c>
      <c r="R33" s="81">
        <v>174</v>
      </c>
      <c r="S33" s="81">
        <v>177</v>
      </c>
      <c r="T33" s="81">
        <v>141</v>
      </c>
    </row>
    <row r="34" spans="1:20" ht="16.5" customHeight="1">
      <c r="A34" s="79" t="s">
        <v>47</v>
      </c>
      <c r="B34" s="123">
        <v>5</v>
      </c>
      <c r="C34" s="123">
        <v>2</v>
      </c>
      <c r="D34" s="123">
        <v>1</v>
      </c>
      <c r="E34" s="82"/>
      <c r="F34" s="82"/>
      <c r="G34" s="82"/>
      <c r="H34" s="82"/>
      <c r="I34" s="81">
        <v>21</v>
      </c>
      <c r="J34" s="81">
        <v>166</v>
      </c>
      <c r="K34" s="81">
        <v>172</v>
      </c>
      <c r="L34" s="81">
        <v>176</v>
      </c>
      <c r="M34" s="81">
        <v>182</v>
      </c>
      <c r="N34" s="81">
        <v>154</v>
      </c>
      <c r="O34" s="81">
        <v>133</v>
      </c>
      <c r="P34" s="81">
        <v>123</v>
      </c>
      <c r="Q34" s="81">
        <v>100</v>
      </c>
      <c r="R34" s="81">
        <v>126</v>
      </c>
      <c r="S34" s="81">
        <v>120</v>
      </c>
      <c r="T34" s="81">
        <v>135</v>
      </c>
    </row>
    <row r="35" spans="1:20" ht="16.5" customHeight="1">
      <c r="A35" s="79" t="s">
        <v>48</v>
      </c>
      <c r="B35" s="81">
        <v>199</v>
      </c>
      <c r="C35" s="81">
        <v>185</v>
      </c>
      <c r="D35" s="81">
        <v>194</v>
      </c>
      <c r="E35" s="81">
        <v>215</v>
      </c>
      <c r="F35" s="81">
        <v>243</v>
      </c>
      <c r="G35" s="81">
        <v>230</v>
      </c>
      <c r="H35" s="81">
        <v>253</v>
      </c>
      <c r="I35" s="81">
        <v>243</v>
      </c>
      <c r="J35" s="81">
        <v>232</v>
      </c>
      <c r="K35" s="81">
        <v>243</v>
      </c>
      <c r="L35" s="81">
        <v>231</v>
      </c>
      <c r="M35" s="81">
        <v>203</v>
      </c>
      <c r="N35" s="81">
        <v>197</v>
      </c>
      <c r="O35" s="81">
        <v>151</v>
      </c>
      <c r="P35" s="81">
        <v>125</v>
      </c>
      <c r="Q35" s="81">
        <v>115</v>
      </c>
      <c r="R35" s="81">
        <v>94</v>
      </c>
      <c r="S35" s="81">
        <v>92</v>
      </c>
      <c r="T35" s="81">
        <v>103</v>
      </c>
    </row>
    <row r="36" spans="1:20" ht="16.5" customHeight="1">
      <c r="A36" s="79" t="s">
        <v>85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1">
        <v>3</v>
      </c>
    </row>
    <row r="37" spans="1:20" ht="16.5" customHeight="1">
      <c r="A37" s="79" t="s">
        <v>49</v>
      </c>
      <c r="B37" s="81">
        <v>38</v>
      </c>
      <c r="C37" s="81">
        <v>39</v>
      </c>
      <c r="D37" s="81">
        <v>59</v>
      </c>
      <c r="E37" s="81">
        <v>43</v>
      </c>
      <c r="F37" s="81">
        <v>43</v>
      </c>
      <c r="G37" s="81">
        <v>41</v>
      </c>
      <c r="H37" s="81">
        <v>43</v>
      </c>
      <c r="I37" s="81">
        <v>42</v>
      </c>
      <c r="J37" s="81">
        <v>56</v>
      </c>
      <c r="K37" s="81">
        <v>39</v>
      </c>
      <c r="L37" s="81">
        <v>35</v>
      </c>
      <c r="M37" s="81">
        <v>42</v>
      </c>
      <c r="N37" s="81">
        <v>37</v>
      </c>
      <c r="O37" s="81">
        <v>40</v>
      </c>
      <c r="P37" s="81">
        <v>33</v>
      </c>
      <c r="Q37" s="81">
        <v>38</v>
      </c>
      <c r="R37" s="81">
        <v>48</v>
      </c>
      <c r="S37" s="81">
        <v>44</v>
      </c>
      <c r="T37" s="81">
        <v>58</v>
      </c>
    </row>
    <row r="38" spans="1:20" ht="16.5" customHeight="1">
      <c r="A38" s="79" t="s">
        <v>86</v>
      </c>
      <c r="B38" s="81">
        <v>4</v>
      </c>
      <c r="C38" s="81">
        <v>15</v>
      </c>
      <c r="D38" s="81">
        <v>14</v>
      </c>
      <c r="E38" s="81">
        <v>9</v>
      </c>
      <c r="F38" s="81">
        <v>11</v>
      </c>
      <c r="G38" s="81">
        <v>8</v>
      </c>
      <c r="H38" s="81">
        <v>14</v>
      </c>
      <c r="I38" s="81">
        <v>9</v>
      </c>
      <c r="J38" s="81">
        <v>16</v>
      </c>
      <c r="K38" s="81">
        <v>7</v>
      </c>
      <c r="L38" s="81">
        <v>3</v>
      </c>
      <c r="M38" s="81">
        <v>11</v>
      </c>
      <c r="N38" s="81">
        <v>9</v>
      </c>
      <c r="O38" s="81">
        <v>12</v>
      </c>
      <c r="P38" s="81">
        <v>5</v>
      </c>
      <c r="Q38" s="81">
        <v>2</v>
      </c>
      <c r="R38" s="84"/>
      <c r="S38" s="84"/>
      <c r="T38" s="84"/>
    </row>
    <row r="39" spans="1:20" ht="16.5" customHeight="1">
      <c r="A39" s="79" t="s">
        <v>50</v>
      </c>
      <c r="B39" s="81">
        <v>213</v>
      </c>
      <c r="C39" s="81">
        <v>197</v>
      </c>
      <c r="D39" s="81">
        <v>182</v>
      </c>
      <c r="E39" s="81">
        <v>203</v>
      </c>
      <c r="F39" s="81">
        <v>190</v>
      </c>
      <c r="G39" s="81">
        <v>163</v>
      </c>
      <c r="H39" s="81">
        <v>91</v>
      </c>
      <c r="I39" s="81">
        <v>162</v>
      </c>
      <c r="J39" s="81">
        <v>126</v>
      </c>
      <c r="K39" s="81">
        <v>137</v>
      </c>
      <c r="L39" s="81">
        <v>141</v>
      </c>
      <c r="M39" s="81">
        <v>141</v>
      </c>
      <c r="N39" s="81">
        <v>185</v>
      </c>
      <c r="O39" s="81">
        <v>215</v>
      </c>
      <c r="P39" s="81">
        <v>249</v>
      </c>
      <c r="Q39" s="81">
        <v>239</v>
      </c>
      <c r="R39" s="81">
        <v>244</v>
      </c>
      <c r="S39" s="81">
        <v>241</v>
      </c>
      <c r="T39" s="81">
        <v>203</v>
      </c>
    </row>
    <row r="40" spans="1:20" ht="16.5" customHeight="1">
      <c r="A40" s="79" t="s">
        <v>109</v>
      </c>
      <c r="B40" s="81">
        <v>29</v>
      </c>
      <c r="C40" s="81">
        <v>21</v>
      </c>
      <c r="D40" s="81">
        <v>16</v>
      </c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</row>
    <row r="41" spans="1:20" ht="16.5" customHeight="1">
      <c r="A41" s="79" t="s">
        <v>93</v>
      </c>
      <c r="B41" s="81">
        <v>233</v>
      </c>
      <c r="C41" s="81">
        <v>263</v>
      </c>
      <c r="D41" s="81">
        <f>5+67+16+187</f>
        <v>275</v>
      </c>
      <c r="E41" s="81">
        <v>311</v>
      </c>
      <c r="F41" s="81">
        <v>311</v>
      </c>
      <c r="G41" s="81">
        <v>303</v>
      </c>
      <c r="H41" s="81">
        <v>285</v>
      </c>
      <c r="I41" s="81">
        <v>348</v>
      </c>
      <c r="J41" s="81">
        <v>322</v>
      </c>
      <c r="K41" s="81">
        <v>304</v>
      </c>
      <c r="L41" s="81">
        <v>244</v>
      </c>
      <c r="M41" s="84"/>
      <c r="N41" s="84"/>
      <c r="O41" s="84"/>
      <c r="P41" s="84"/>
      <c r="Q41" s="84"/>
      <c r="R41" s="84"/>
      <c r="S41" s="84"/>
      <c r="T41" s="84"/>
    </row>
    <row r="42" spans="1:20" ht="16.5" customHeight="1">
      <c r="A42" s="85" t="s">
        <v>61</v>
      </c>
      <c r="B42" s="86">
        <f>SUM(B8:B41)</f>
        <v>4561</v>
      </c>
      <c r="C42" s="86">
        <f>SUM(C8:C41)</f>
        <v>4519</v>
      </c>
      <c r="D42" s="86">
        <f>SUM(D8:D41)</f>
        <v>4524</v>
      </c>
      <c r="E42" s="86">
        <f>SUM(E8:E41)</f>
        <v>4550</v>
      </c>
      <c r="F42" s="86">
        <f>SUM(F8:F41)</f>
        <v>4437</v>
      </c>
      <c r="G42" s="86">
        <f aca="true" t="shared" si="0" ref="G42:L42">SUM(G8:G41)</f>
        <v>4268</v>
      </c>
      <c r="H42" s="86">
        <f t="shared" si="0"/>
        <v>4054</v>
      </c>
      <c r="I42" s="86">
        <f t="shared" si="0"/>
        <v>4204</v>
      </c>
      <c r="J42" s="86">
        <f t="shared" si="0"/>
        <v>4060</v>
      </c>
      <c r="K42" s="86">
        <f t="shared" si="0"/>
        <v>4009</v>
      </c>
      <c r="L42" s="86">
        <f t="shared" si="0"/>
        <v>3892</v>
      </c>
      <c r="M42" s="86">
        <f>SUM(M8:M39)</f>
        <v>3790</v>
      </c>
      <c r="N42" s="86">
        <f>SUM(N8:N39)</f>
        <v>3620</v>
      </c>
      <c r="O42" s="86">
        <f>SUM(O8:O39)</f>
        <v>3372</v>
      </c>
      <c r="P42" s="86">
        <f>SUM(P8:P39)</f>
        <v>3157</v>
      </c>
      <c r="Q42" s="86">
        <f>SUM(Q8:Q39)</f>
        <v>2938</v>
      </c>
      <c r="R42" s="86">
        <v>2950</v>
      </c>
      <c r="S42" s="86">
        <v>2824</v>
      </c>
      <c r="T42" s="86">
        <v>2808</v>
      </c>
    </row>
    <row r="43" spans="1:20" ht="12.75">
      <c r="A43" s="17" t="s">
        <v>24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7"/>
      <c r="S43" s="47"/>
      <c r="T43" s="47"/>
    </row>
    <row r="45" spans="1:20" ht="12.75">
      <c r="A45" s="60" t="s">
        <v>66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7"/>
      <c r="S45" s="47"/>
      <c r="T45" s="47"/>
    </row>
    <row r="46" spans="2:20" ht="12.75"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  <c r="S46" s="47"/>
      <c r="T46" s="47"/>
    </row>
    <row r="47" spans="2:20" ht="12.75"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8"/>
      <c r="S47" s="48"/>
      <c r="T47" s="48"/>
    </row>
  </sheetData>
  <sheetProtection/>
  <hyperlinks>
    <hyperlink ref="A43" location="Definitions!A1" display="Click here to see notes, definitions and source."/>
    <hyperlink ref="A45" location="'Table of Contents'!A1" display="Click here to return to table of contents"/>
    <hyperlink ref="S1" location="'Table of Contents'!A1" display="Contents"/>
    <hyperlink ref="N1" location="'Table of Contents'!A1" display="Contents"/>
  </hyperlinks>
  <printOptions horizontalCentered="1"/>
  <pageMargins left="0.52" right="0.43" top="0.6" bottom="0.61" header="0.5" footer="0.5"/>
  <pageSetup fitToHeight="2"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P44"/>
  <sheetViews>
    <sheetView showGridLines="0" zoomScalePageLayoutView="0" workbookViewId="0" topLeftCell="A1">
      <selection activeCell="E10" sqref="E10"/>
    </sheetView>
  </sheetViews>
  <sheetFormatPr defaultColWidth="9.140625" defaultRowHeight="12.75"/>
  <cols>
    <col min="1" max="1" width="15.28125" style="49" customWidth="1"/>
    <col min="2" max="2" width="17.00390625" style="43" customWidth="1"/>
    <col min="3" max="6" width="15.8515625" style="43" customWidth="1"/>
    <col min="7" max="16384" width="9.140625" style="43" customWidth="1"/>
  </cols>
  <sheetData>
    <row r="1" spans="1:6" ht="15.75">
      <c r="A1" s="107" t="s">
        <v>67</v>
      </c>
      <c r="F1" s="60" t="s">
        <v>70</v>
      </c>
    </row>
    <row r="2" s="45" customFormat="1" ht="15">
      <c r="A2" s="109" t="s">
        <v>71</v>
      </c>
    </row>
    <row r="3" s="45" customFormat="1" ht="12.75">
      <c r="A3" s="112" t="s">
        <v>77</v>
      </c>
    </row>
    <row r="4" s="45" customFormat="1" ht="12.75">
      <c r="A4" s="112" t="s">
        <v>63</v>
      </c>
    </row>
    <row r="5" s="45" customFormat="1" ht="12.75">
      <c r="A5" s="110" t="s">
        <v>116</v>
      </c>
    </row>
    <row r="7" spans="1:6" s="50" customFormat="1" ht="12.75">
      <c r="A7" s="124" t="s">
        <v>62</v>
      </c>
      <c r="B7" s="124" t="s">
        <v>21</v>
      </c>
      <c r="C7" s="124" t="s">
        <v>0</v>
      </c>
      <c r="D7" s="124"/>
      <c r="E7" s="124" t="s">
        <v>1</v>
      </c>
      <c r="F7" s="124"/>
    </row>
    <row r="8" spans="1:6" s="5" customFormat="1" ht="12.75">
      <c r="A8" s="124"/>
      <c r="B8" s="124"/>
      <c r="C8" s="80" t="s">
        <v>2</v>
      </c>
      <c r="D8" s="80" t="s">
        <v>3</v>
      </c>
      <c r="E8" s="80" t="s">
        <v>2</v>
      </c>
      <c r="F8" s="80" t="s">
        <v>3</v>
      </c>
    </row>
    <row r="9" spans="1:6" s="5" customFormat="1" ht="14.25" customHeight="1">
      <c r="A9" s="87" t="s">
        <v>117</v>
      </c>
      <c r="B9" s="88">
        <f>C9+E9</f>
        <v>4561</v>
      </c>
      <c r="C9" s="89">
        <v>2163</v>
      </c>
      <c r="D9" s="90">
        <f>C9/B9</f>
        <v>0.47423810567857927</v>
      </c>
      <c r="E9" s="89">
        <v>2398</v>
      </c>
      <c r="F9" s="90">
        <f>E9/B9</f>
        <v>0.5257618943214207</v>
      </c>
    </row>
    <row r="10" spans="1:6" s="5" customFormat="1" ht="14.25" customHeight="1">
      <c r="A10" s="87" t="s">
        <v>111</v>
      </c>
      <c r="B10" s="88">
        <f aca="true" t="shared" si="0" ref="B10:B15">C10+E10</f>
        <v>4519</v>
      </c>
      <c r="C10" s="89">
        <v>2135</v>
      </c>
      <c r="D10" s="90">
        <f>C10/B10</f>
        <v>0.4724496570037619</v>
      </c>
      <c r="E10" s="89">
        <v>2384</v>
      </c>
      <c r="F10" s="90">
        <f>E10/B10</f>
        <v>0.5275503429962382</v>
      </c>
    </row>
    <row r="11" spans="1:6" s="5" customFormat="1" ht="14.25" customHeight="1">
      <c r="A11" s="87" t="s">
        <v>108</v>
      </c>
      <c r="B11" s="88">
        <f t="shared" si="0"/>
        <v>4524</v>
      </c>
      <c r="C11" s="89">
        <v>2188</v>
      </c>
      <c r="D11" s="90">
        <f>C11/B11</f>
        <v>0.48364279398762156</v>
      </c>
      <c r="E11" s="89">
        <v>2336</v>
      </c>
      <c r="F11" s="90">
        <f>E11/B11</f>
        <v>0.5163572060123784</v>
      </c>
    </row>
    <row r="12" spans="1:6" s="5" customFormat="1" ht="14.25" customHeight="1">
      <c r="A12" s="87" t="s">
        <v>106</v>
      </c>
      <c r="B12" s="88">
        <f t="shared" si="0"/>
        <v>4550</v>
      </c>
      <c r="C12" s="89">
        <v>2198</v>
      </c>
      <c r="D12" s="90">
        <f aca="true" t="shared" si="1" ref="D12:D17">C12/B12</f>
        <v>0.48307692307692307</v>
      </c>
      <c r="E12" s="89">
        <v>2352</v>
      </c>
      <c r="F12" s="90">
        <f aca="true" t="shared" si="2" ref="F12:F17">E12/B12</f>
        <v>0.5169230769230769</v>
      </c>
    </row>
    <row r="13" spans="1:6" s="5" customFormat="1" ht="14.25" customHeight="1">
      <c r="A13" s="87" t="s">
        <v>105</v>
      </c>
      <c r="B13" s="88">
        <f t="shared" si="0"/>
        <v>4437</v>
      </c>
      <c r="C13" s="89">
        <v>2092</v>
      </c>
      <c r="D13" s="90">
        <f t="shared" si="1"/>
        <v>0.4714897453234167</v>
      </c>
      <c r="E13" s="89">
        <v>2345</v>
      </c>
      <c r="F13" s="90">
        <f t="shared" si="2"/>
        <v>0.5285102546765833</v>
      </c>
    </row>
    <row r="14" spans="1:6" s="5" customFormat="1" ht="14.25" customHeight="1">
      <c r="A14" s="87" t="s">
        <v>102</v>
      </c>
      <c r="B14" s="88">
        <f t="shared" si="0"/>
        <v>4268</v>
      </c>
      <c r="C14" s="89">
        <v>2040</v>
      </c>
      <c r="D14" s="90">
        <f t="shared" si="1"/>
        <v>0.47797563261480785</v>
      </c>
      <c r="E14" s="89">
        <v>2228</v>
      </c>
      <c r="F14" s="90">
        <f t="shared" si="2"/>
        <v>0.5220243673851921</v>
      </c>
    </row>
    <row r="15" spans="1:6" s="5" customFormat="1" ht="14.25" customHeight="1">
      <c r="A15" s="87" t="s">
        <v>101</v>
      </c>
      <c r="B15" s="88">
        <f t="shared" si="0"/>
        <v>4078</v>
      </c>
      <c r="C15" s="89">
        <v>1983</v>
      </c>
      <c r="D15" s="90">
        <f t="shared" si="1"/>
        <v>0.48626777832270723</v>
      </c>
      <c r="E15" s="89">
        <v>2095</v>
      </c>
      <c r="F15" s="90">
        <f t="shared" si="2"/>
        <v>0.5137322216772928</v>
      </c>
    </row>
    <row r="16" spans="1:6" s="5" customFormat="1" ht="14.25" customHeight="1">
      <c r="A16" s="87" t="s">
        <v>100</v>
      </c>
      <c r="B16" s="88">
        <f aca="true" t="shared" si="3" ref="B16:B21">C16+E16</f>
        <v>4204</v>
      </c>
      <c r="C16" s="89">
        <v>1989</v>
      </c>
      <c r="D16" s="90">
        <f t="shared" si="1"/>
        <v>0.4731208372978116</v>
      </c>
      <c r="E16" s="89">
        <v>2215</v>
      </c>
      <c r="F16" s="90">
        <f t="shared" si="2"/>
        <v>0.5268791627021884</v>
      </c>
    </row>
    <row r="17" spans="1:6" s="5" customFormat="1" ht="14.25" customHeight="1">
      <c r="A17" s="87" t="s">
        <v>99</v>
      </c>
      <c r="B17" s="88">
        <f t="shared" si="3"/>
        <v>4060</v>
      </c>
      <c r="C17" s="89">
        <v>1956</v>
      </c>
      <c r="D17" s="90">
        <f t="shared" si="1"/>
        <v>0.48177339901477834</v>
      </c>
      <c r="E17" s="89">
        <v>2104</v>
      </c>
      <c r="F17" s="90">
        <f t="shared" si="2"/>
        <v>0.5182266009852217</v>
      </c>
    </row>
    <row r="18" spans="1:6" s="5" customFormat="1" ht="14.25" customHeight="1">
      <c r="A18" s="87" t="s">
        <v>95</v>
      </c>
      <c r="B18" s="88">
        <f t="shared" si="3"/>
        <v>4009</v>
      </c>
      <c r="C18" s="89">
        <v>1951</v>
      </c>
      <c r="D18" s="90">
        <f aca="true" t="shared" si="4" ref="D18:D23">C18/B18</f>
        <v>0.4866550261910701</v>
      </c>
      <c r="E18" s="89">
        <v>2058</v>
      </c>
      <c r="F18" s="90">
        <f aca="true" t="shared" si="5" ref="F18:F23">E18/B18</f>
        <v>0.51334497380893</v>
      </c>
    </row>
    <row r="19" spans="1:6" s="5" customFormat="1" ht="14.25" customHeight="1">
      <c r="A19" s="87" t="s">
        <v>92</v>
      </c>
      <c r="B19" s="88">
        <f t="shared" si="3"/>
        <v>3892</v>
      </c>
      <c r="C19" s="89">
        <v>1844</v>
      </c>
      <c r="D19" s="90">
        <f t="shared" si="4"/>
        <v>0.473792394655704</v>
      </c>
      <c r="E19" s="89">
        <v>2048</v>
      </c>
      <c r="F19" s="90">
        <f t="shared" si="5"/>
        <v>0.526207605344296</v>
      </c>
    </row>
    <row r="20" spans="1:6" s="5" customFormat="1" ht="14.25" customHeight="1">
      <c r="A20" s="87" t="s">
        <v>91</v>
      </c>
      <c r="B20" s="88">
        <f t="shared" si="3"/>
        <v>3790</v>
      </c>
      <c r="C20" s="89">
        <v>1914</v>
      </c>
      <c r="D20" s="90">
        <f t="shared" si="4"/>
        <v>0.5050131926121372</v>
      </c>
      <c r="E20" s="89">
        <v>1876</v>
      </c>
      <c r="F20" s="90">
        <f t="shared" si="5"/>
        <v>0.49498680738786277</v>
      </c>
    </row>
    <row r="21" spans="1:6" s="5" customFormat="1" ht="14.25" customHeight="1">
      <c r="A21" s="87" t="s">
        <v>74</v>
      </c>
      <c r="B21" s="88">
        <f t="shared" si="3"/>
        <v>3620</v>
      </c>
      <c r="C21" s="89">
        <v>1792</v>
      </c>
      <c r="D21" s="90">
        <f t="shared" si="4"/>
        <v>0.4950276243093923</v>
      </c>
      <c r="E21" s="89">
        <v>1828</v>
      </c>
      <c r="F21" s="90">
        <f t="shared" si="5"/>
        <v>0.5049723756906077</v>
      </c>
    </row>
    <row r="22" spans="1:6" s="5" customFormat="1" ht="14.25" customHeight="1">
      <c r="A22" s="87" t="s">
        <v>26</v>
      </c>
      <c r="B22" s="88">
        <v>3372</v>
      </c>
      <c r="C22" s="89">
        <v>1720</v>
      </c>
      <c r="D22" s="90">
        <f t="shared" si="4"/>
        <v>0.5100830367734283</v>
      </c>
      <c r="E22" s="89">
        <v>1652</v>
      </c>
      <c r="F22" s="90">
        <f t="shared" si="5"/>
        <v>0.48991696322657174</v>
      </c>
    </row>
    <row r="23" spans="1:16" s="5" customFormat="1" ht="14.25" customHeight="1">
      <c r="A23" s="87" t="s">
        <v>25</v>
      </c>
      <c r="B23" s="88">
        <v>3157</v>
      </c>
      <c r="C23" s="89">
        <v>1557</v>
      </c>
      <c r="D23" s="90">
        <f t="shared" si="4"/>
        <v>0.4931897370921761</v>
      </c>
      <c r="E23" s="89">
        <v>1600</v>
      </c>
      <c r="F23" s="90">
        <f t="shared" si="5"/>
        <v>0.5068102629078239</v>
      </c>
      <c r="N23" s="6"/>
      <c r="P23" s="6"/>
    </row>
    <row r="24" spans="1:16" s="5" customFormat="1" ht="14.25" customHeight="1">
      <c r="A24" s="87" t="s">
        <v>23</v>
      </c>
      <c r="B24" s="88">
        <v>2938</v>
      </c>
      <c r="C24" s="89">
        <v>1441</v>
      </c>
      <c r="D24" s="90">
        <v>0.4904697072838666</v>
      </c>
      <c r="E24" s="89">
        <v>1497</v>
      </c>
      <c r="F24" s="90">
        <v>0.5095302927161334</v>
      </c>
      <c r="N24" s="6"/>
      <c r="P24" s="6"/>
    </row>
    <row r="25" spans="1:16" s="5" customFormat="1" ht="14.25" customHeight="1">
      <c r="A25" s="87" t="s">
        <v>22</v>
      </c>
      <c r="B25" s="88">
        <v>2950</v>
      </c>
      <c r="C25" s="89">
        <v>1485</v>
      </c>
      <c r="D25" s="90">
        <v>0.5033898305084745</v>
      </c>
      <c r="E25" s="89">
        <v>1465</v>
      </c>
      <c r="F25" s="90">
        <v>0.4966101694915254</v>
      </c>
      <c r="N25" s="6"/>
      <c r="P25" s="6"/>
    </row>
    <row r="26" spans="1:16" s="5" customFormat="1" ht="14.25" customHeight="1">
      <c r="A26" s="87" t="s">
        <v>20</v>
      </c>
      <c r="B26" s="91">
        <v>2824</v>
      </c>
      <c r="C26" s="92">
        <v>1368</v>
      </c>
      <c r="D26" s="93">
        <v>0.48441926345609065</v>
      </c>
      <c r="E26" s="92">
        <v>1456</v>
      </c>
      <c r="F26" s="93">
        <v>0.5155807365439093</v>
      </c>
      <c r="N26" s="6"/>
      <c r="P26" s="6"/>
    </row>
    <row r="27" spans="1:16" s="5" customFormat="1" ht="14.25" customHeight="1">
      <c r="A27" s="87" t="s">
        <v>19</v>
      </c>
      <c r="B27" s="91">
        <v>2808</v>
      </c>
      <c r="C27" s="92">
        <v>1338</v>
      </c>
      <c r="D27" s="93">
        <v>0.47649572649572647</v>
      </c>
      <c r="E27" s="92">
        <v>1470</v>
      </c>
      <c r="F27" s="93">
        <v>0.5235042735042735</v>
      </c>
      <c r="N27" s="6"/>
      <c r="P27" s="6"/>
    </row>
    <row r="28" spans="1:16" s="5" customFormat="1" ht="14.25" customHeight="1">
      <c r="A28" s="87" t="s">
        <v>18</v>
      </c>
      <c r="B28" s="91">
        <v>2824</v>
      </c>
      <c r="C28" s="92">
        <v>1380</v>
      </c>
      <c r="D28" s="93">
        <v>0.4886685552407932</v>
      </c>
      <c r="E28" s="92">
        <v>1444</v>
      </c>
      <c r="F28" s="93">
        <v>0.5113314447592068</v>
      </c>
      <c r="N28" s="6"/>
      <c r="P28" s="6"/>
    </row>
    <row r="29" spans="1:16" s="5" customFormat="1" ht="14.25" customHeight="1">
      <c r="A29" s="87" t="s">
        <v>17</v>
      </c>
      <c r="B29" s="91">
        <v>2898</v>
      </c>
      <c r="C29" s="92">
        <v>1401</v>
      </c>
      <c r="D29" s="93">
        <v>0.4834368530020704</v>
      </c>
      <c r="E29" s="92">
        <v>1497</v>
      </c>
      <c r="F29" s="93">
        <v>0.5165631469979296</v>
      </c>
      <c r="N29" s="6"/>
      <c r="P29" s="6"/>
    </row>
    <row r="30" spans="1:16" s="5" customFormat="1" ht="14.25" customHeight="1">
      <c r="A30" s="87" t="s">
        <v>16</v>
      </c>
      <c r="B30" s="91">
        <v>2798</v>
      </c>
      <c r="C30" s="92">
        <v>1388</v>
      </c>
      <c r="D30" s="93">
        <v>0.4960686204431737</v>
      </c>
      <c r="E30" s="92">
        <v>1410</v>
      </c>
      <c r="F30" s="93">
        <v>0.5039313795568263</v>
      </c>
      <c r="N30" s="6"/>
      <c r="P30" s="6"/>
    </row>
    <row r="31" spans="1:16" s="5" customFormat="1" ht="14.25" customHeight="1">
      <c r="A31" s="87" t="s">
        <v>15</v>
      </c>
      <c r="B31" s="91">
        <v>2682</v>
      </c>
      <c r="C31" s="92">
        <v>1312</v>
      </c>
      <c r="D31" s="93">
        <v>0.4891871737509321</v>
      </c>
      <c r="E31" s="92">
        <v>1370</v>
      </c>
      <c r="F31" s="93">
        <v>0.5108128262490679</v>
      </c>
      <c r="N31" s="6"/>
      <c r="P31" s="6"/>
    </row>
    <row r="32" spans="1:16" s="5" customFormat="1" ht="14.25" customHeight="1">
      <c r="A32" s="87" t="s">
        <v>14</v>
      </c>
      <c r="B32" s="91">
        <v>2943</v>
      </c>
      <c r="C32" s="92">
        <v>1401</v>
      </c>
      <c r="D32" s="93">
        <v>0.47604485219164117</v>
      </c>
      <c r="E32" s="92">
        <v>1542</v>
      </c>
      <c r="F32" s="93">
        <v>0.5239551478083588</v>
      </c>
      <c r="N32" s="6"/>
      <c r="P32" s="6"/>
    </row>
    <row r="33" spans="1:16" s="5" customFormat="1" ht="14.25" customHeight="1">
      <c r="A33" s="87" t="s">
        <v>13</v>
      </c>
      <c r="B33" s="91">
        <v>3041</v>
      </c>
      <c r="C33" s="92">
        <v>1450</v>
      </c>
      <c r="D33" s="93">
        <v>0.47681683656691876</v>
      </c>
      <c r="E33" s="92">
        <v>1591</v>
      </c>
      <c r="F33" s="93">
        <v>0.5231831634330812</v>
      </c>
      <c r="N33" s="6"/>
      <c r="P33" s="6"/>
    </row>
    <row r="34" spans="1:16" s="5" customFormat="1" ht="14.25" customHeight="1">
      <c r="A34" s="87" t="s">
        <v>12</v>
      </c>
      <c r="B34" s="91">
        <v>3304</v>
      </c>
      <c r="C34" s="92">
        <v>1525</v>
      </c>
      <c r="D34" s="93">
        <v>0.4615617433414044</v>
      </c>
      <c r="E34" s="92">
        <v>1779</v>
      </c>
      <c r="F34" s="93">
        <v>0.5384382566585957</v>
      </c>
      <c r="N34" s="6"/>
      <c r="P34" s="6"/>
    </row>
    <row r="35" spans="1:16" s="5" customFormat="1" ht="14.25" customHeight="1">
      <c r="A35" s="87" t="s">
        <v>11</v>
      </c>
      <c r="B35" s="94">
        <v>2989</v>
      </c>
      <c r="C35" s="92">
        <v>1486</v>
      </c>
      <c r="D35" s="93">
        <v>0.4971562395449983</v>
      </c>
      <c r="E35" s="92">
        <v>1503</v>
      </c>
      <c r="F35" s="93">
        <v>0.5028437604550017</v>
      </c>
      <c r="N35" s="6"/>
      <c r="P35" s="6"/>
    </row>
    <row r="36" spans="1:16" s="5" customFormat="1" ht="14.25" customHeight="1">
      <c r="A36" s="87" t="s">
        <v>10</v>
      </c>
      <c r="B36" s="94">
        <v>2791</v>
      </c>
      <c r="C36" s="92">
        <v>1300</v>
      </c>
      <c r="D36" s="93">
        <v>0.4657828735220351</v>
      </c>
      <c r="E36" s="92">
        <v>1491</v>
      </c>
      <c r="F36" s="93">
        <v>0.5342171264779649</v>
      </c>
      <c r="N36" s="6"/>
      <c r="P36" s="6"/>
    </row>
    <row r="37" spans="1:16" s="5" customFormat="1" ht="14.25" customHeight="1">
      <c r="A37" s="87" t="s">
        <v>9</v>
      </c>
      <c r="B37" s="91">
        <v>2382</v>
      </c>
      <c r="C37" s="92">
        <v>1162</v>
      </c>
      <c r="D37" s="93">
        <v>0.4878253568429891</v>
      </c>
      <c r="E37" s="92">
        <v>1220</v>
      </c>
      <c r="F37" s="93">
        <v>0.5121746431570109</v>
      </c>
      <c r="N37" s="6"/>
      <c r="P37" s="6"/>
    </row>
    <row r="38" spans="1:16" s="5" customFormat="1" ht="14.25" customHeight="1">
      <c r="A38" s="87" t="s">
        <v>8</v>
      </c>
      <c r="B38" s="91">
        <v>2286</v>
      </c>
      <c r="C38" s="92">
        <v>1113</v>
      </c>
      <c r="D38" s="93">
        <v>0.4868766404199475</v>
      </c>
      <c r="E38" s="92">
        <v>1173</v>
      </c>
      <c r="F38" s="93">
        <v>0.5131233595800525</v>
      </c>
      <c r="N38" s="6"/>
      <c r="P38" s="6"/>
    </row>
    <row r="39" spans="1:16" s="5" customFormat="1" ht="14.25" customHeight="1">
      <c r="A39" s="87" t="s">
        <v>7</v>
      </c>
      <c r="B39" s="91">
        <v>2277</v>
      </c>
      <c r="C39" s="92">
        <v>1106</v>
      </c>
      <c r="D39" s="93">
        <v>0.4857268335529205</v>
      </c>
      <c r="E39" s="92">
        <v>1171</v>
      </c>
      <c r="F39" s="93">
        <v>0.5142731664470795</v>
      </c>
      <c r="N39" s="6"/>
      <c r="P39" s="6"/>
    </row>
    <row r="40" spans="1:6" s="10" customFormat="1" ht="14.25" customHeight="1">
      <c r="A40" s="87" t="s">
        <v>6</v>
      </c>
      <c r="B40" s="91">
        <v>2388</v>
      </c>
      <c r="C40" s="92">
        <v>1164</v>
      </c>
      <c r="D40" s="93">
        <v>0.48743718592964824</v>
      </c>
      <c r="E40" s="92">
        <v>1224</v>
      </c>
      <c r="F40" s="93">
        <v>0.5125628140703518</v>
      </c>
    </row>
    <row r="41" spans="1:6" s="10" customFormat="1" ht="14.25" customHeight="1">
      <c r="A41" s="87" t="s">
        <v>5</v>
      </c>
      <c r="B41" s="91">
        <v>2586</v>
      </c>
      <c r="C41" s="92">
        <v>1257</v>
      </c>
      <c r="D41" s="93">
        <v>0.48607888631090485</v>
      </c>
      <c r="E41" s="92">
        <v>1329</v>
      </c>
      <c r="F41" s="93">
        <v>0.5139211136890951</v>
      </c>
    </row>
    <row r="42" spans="1:6" s="10" customFormat="1" ht="14.25" customHeight="1">
      <c r="A42" s="87" t="s">
        <v>4</v>
      </c>
      <c r="B42" s="91">
        <v>2750</v>
      </c>
      <c r="C42" s="92">
        <v>1275</v>
      </c>
      <c r="D42" s="93">
        <v>0.4636363636363636</v>
      </c>
      <c r="E42" s="92">
        <v>1475</v>
      </c>
      <c r="F42" s="93">
        <v>0.5363636363636364</v>
      </c>
    </row>
    <row r="43" spans="1:16" ht="12.75">
      <c r="A43" s="12" t="s">
        <v>24</v>
      </c>
      <c r="B43" s="51"/>
      <c r="C43" s="51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6"/>
      <c r="P43" s="46"/>
    </row>
    <row r="44" spans="1:8" ht="12.75">
      <c r="A44" s="60" t="s">
        <v>66</v>
      </c>
      <c r="B44" s="46"/>
      <c r="C44" s="46"/>
      <c r="D44" s="46"/>
      <c r="E44" s="47"/>
      <c r="F44" s="47"/>
      <c r="G44" s="47"/>
      <c r="H44" s="47"/>
    </row>
  </sheetData>
  <sheetProtection/>
  <mergeCells count="4">
    <mergeCell ref="A7:A8"/>
    <mergeCell ref="B7:B8"/>
    <mergeCell ref="C7:D7"/>
    <mergeCell ref="E7:F7"/>
  </mergeCells>
  <hyperlinks>
    <hyperlink ref="A43:C43" location="Definitions!A1" display="Click here to see notes, definitions and source."/>
    <hyperlink ref="A44" location="'Table of Contents'!A1" display="Click here to return to table of contents"/>
    <hyperlink ref="F1" location="'Table of Contents'!A1" display="Contents"/>
  </hyperlinks>
  <printOptions horizontalCentered="1"/>
  <pageMargins left="0.5" right="0.5" top="0.58" bottom="0.48" header="0.5" footer="0.41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Y45"/>
  <sheetViews>
    <sheetView showGridLines="0" zoomScalePageLayoutView="0" workbookViewId="0" topLeftCell="A1">
      <selection activeCell="B9" sqref="B9:C9"/>
    </sheetView>
  </sheetViews>
  <sheetFormatPr defaultColWidth="10.7109375" defaultRowHeight="12.75"/>
  <cols>
    <col min="1" max="1" width="9.8515625" style="43" customWidth="1"/>
    <col min="2" max="2" width="6.140625" style="43" bestFit="1" customWidth="1"/>
    <col min="3" max="3" width="7.140625" style="43" bestFit="1" customWidth="1"/>
    <col min="4" max="4" width="6.140625" style="43" bestFit="1" customWidth="1"/>
    <col min="5" max="5" width="7.140625" style="43" bestFit="1" customWidth="1"/>
    <col min="6" max="6" width="5.421875" style="43" bestFit="1" customWidth="1"/>
    <col min="7" max="7" width="7.140625" style="43" bestFit="1" customWidth="1"/>
    <col min="8" max="8" width="5.421875" style="43" bestFit="1" customWidth="1"/>
    <col min="9" max="9" width="7.140625" style="43" bestFit="1" customWidth="1"/>
    <col min="10" max="10" width="5.421875" style="43" bestFit="1" customWidth="1"/>
    <col min="11" max="11" width="7.140625" style="43" bestFit="1" customWidth="1"/>
    <col min="12" max="12" width="5.421875" style="43" bestFit="1" customWidth="1"/>
    <col min="13" max="13" width="7.140625" style="43" bestFit="1" customWidth="1"/>
    <col min="14" max="14" width="5.421875" style="43" bestFit="1" customWidth="1"/>
    <col min="15" max="15" width="7.140625" style="43" bestFit="1" customWidth="1"/>
    <col min="16" max="16" width="5.421875" style="43" bestFit="1" customWidth="1"/>
    <col min="17" max="17" width="7.140625" style="43" bestFit="1" customWidth="1"/>
    <col min="18" max="18" width="6.7109375" style="43" customWidth="1"/>
    <col min="19" max="19" width="7.140625" style="43" bestFit="1" customWidth="1"/>
    <col min="20" max="20" width="5.421875" style="43" bestFit="1" customWidth="1"/>
    <col min="21" max="21" width="7.140625" style="43" bestFit="1" customWidth="1"/>
    <col min="22" max="22" width="5.421875" style="43" bestFit="1" customWidth="1"/>
    <col min="23" max="23" width="7.140625" style="43" bestFit="1" customWidth="1"/>
    <col min="24" max="24" width="5.421875" style="43" bestFit="1" customWidth="1"/>
    <col min="25" max="25" width="7.140625" style="43" bestFit="1" customWidth="1"/>
    <col min="26" max="16384" width="10.7109375" style="43" customWidth="1"/>
  </cols>
  <sheetData>
    <row r="1" spans="1:24" ht="15.75">
      <c r="A1" s="107" t="s">
        <v>67</v>
      </c>
      <c r="X1" s="60" t="s">
        <v>70</v>
      </c>
    </row>
    <row r="2" s="50" customFormat="1" ht="15.75" customHeight="1">
      <c r="A2" s="113" t="s">
        <v>71</v>
      </c>
    </row>
    <row r="3" s="50" customFormat="1" ht="15.75" customHeight="1">
      <c r="A3" s="45" t="s">
        <v>77</v>
      </c>
    </row>
    <row r="4" s="50" customFormat="1" ht="15.75" customHeight="1">
      <c r="A4" s="45" t="s">
        <v>68</v>
      </c>
    </row>
    <row r="5" s="50" customFormat="1" ht="15.75" customHeight="1">
      <c r="A5" s="110" t="s">
        <v>116</v>
      </c>
    </row>
    <row r="6" s="50" customFormat="1" ht="13.5" thickBot="1"/>
    <row r="7" spans="1:25" s="50" customFormat="1" ht="51.75" customHeight="1" thickBot="1">
      <c r="A7" s="125" t="s">
        <v>62</v>
      </c>
      <c r="B7" s="127" t="s">
        <v>21</v>
      </c>
      <c r="C7" s="128"/>
      <c r="D7" s="129" t="s">
        <v>78</v>
      </c>
      <c r="E7" s="130"/>
      <c r="F7" s="127" t="s">
        <v>79</v>
      </c>
      <c r="G7" s="128"/>
      <c r="H7" s="133" t="s">
        <v>80</v>
      </c>
      <c r="I7" s="134"/>
      <c r="J7" s="127" t="s">
        <v>81</v>
      </c>
      <c r="K7" s="128"/>
      <c r="L7" s="129" t="s">
        <v>96</v>
      </c>
      <c r="M7" s="130"/>
      <c r="N7" s="129" t="s">
        <v>97</v>
      </c>
      <c r="O7" s="130"/>
      <c r="P7" s="129" t="s">
        <v>53</v>
      </c>
      <c r="Q7" s="130"/>
      <c r="R7" s="127" t="s">
        <v>64</v>
      </c>
      <c r="S7" s="128"/>
      <c r="T7" s="129" t="s">
        <v>98</v>
      </c>
      <c r="U7" s="130"/>
      <c r="V7" s="131" t="s">
        <v>54</v>
      </c>
      <c r="W7" s="132"/>
      <c r="X7" s="131" t="s">
        <v>110</v>
      </c>
      <c r="Y7" s="132"/>
    </row>
    <row r="8" spans="1:25" s="5" customFormat="1" ht="15" customHeight="1" thickBot="1">
      <c r="A8" s="126"/>
      <c r="B8" s="18" t="s">
        <v>55</v>
      </c>
      <c r="C8" s="19" t="s">
        <v>56</v>
      </c>
      <c r="D8" s="20" t="s">
        <v>55</v>
      </c>
      <c r="E8" s="21" t="s">
        <v>56</v>
      </c>
      <c r="F8" s="18" t="s">
        <v>55</v>
      </c>
      <c r="G8" s="19" t="s">
        <v>56</v>
      </c>
      <c r="H8" s="20" t="s">
        <v>55</v>
      </c>
      <c r="I8" s="21" t="s">
        <v>56</v>
      </c>
      <c r="J8" s="18" t="s">
        <v>55</v>
      </c>
      <c r="K8" s="19" t="s">
        <v>56</v>
      </c>
      <c r="L8" s="20" t="s">
        <v>55</v>
      </c>
      <c r="M8" s="21" t="s">
        <v>56</v>
      </c>
      <c r="N8" s="20" t="s">
        <v>55</v>
      </c>
      <c r="O8" s="21" t="s">
        <v>56</v>
      </c>
      <c r="P8" s="20" t="s">
        <v>55</v>
      </c>
      <c r="Q8" s="21" t="s">
        <v>56</v>
      </c>
      <c r="R8" s="18" t="s">
        <v>55</v>
      </c>
      <c r="S8" s="19" t="s">
        <v>56</v>
      </c>
      <c r="T8" s="20" t="s">
        <v>55</v>
      </c>
      <c r="U8" s="21" t="s">
        <v>56</v>
      </c>
      <c r="V8" s="20" t="s">
        <v>55</v>
      </c>
      <c r="W8" s="21" t="s">
        <v>56</v>
      </c>
      <c r="X8" s="20" t="s">
        <v>55</v>
      </c>
      <c r="Y8" s="21" t="s">
        <v>56</v>
      </c>
    </row>
    <row r="9" spans="1:25" s="5" customFormat="1" ht="18" customHeight="1">
      <c r="A9" s="62" t="s">
        <v>117</v>
      </c>
      <c r="B9" s="71">
        <f>D9+R9+T9+V9+X9</f>
        <v>2398</v>
      </c>
      <c r="C9" s="71">
        <f>E9+S9+U9+W9+Y9</f>
        <v>2163</v>
      </c>
      <c r="D9" s="16">
        <v>1883</v>
      </c>
      <c r="E9" s="23">
        <v>1848</v>
      </c>
      <c r="F9" s="14">
        <v>104</v>
      </c>
      <c r="G9" s="22">
        <v>64</v>
      </c>
      <c r="H9" s="16">
        <v>75</v>
      </c>
      <c r="I9" s="23">
        <v>69</v>
      </c>
      <c r="J9" s="54"/>
      <c r="K9" s="55"/>
      <c r="L9" s="16">
        <v>39</v>
      </c>
      <c r="M9" s="23">
        <v>35</v>
      </c>
      <c r="N9" s="16">
        <v>6</v>
      </c>
      <c r="O9" s="23">
        <v>0</v>
      </c>
      <c r="P9" s="16">
        <v>2</v>
      </c>
      <c r="Q9" s="23">
        <v>3</v>
      </c>
      <c r="R9" s="71">
        <f>F9+H9+L9+N9+P9</f>
        <v>226</v>
      </c>
      <c r="S9" s="71">
        <f>G9+I9+M9+O9+Q9</f>
        <v>171</v>
      </c>
      <c r="T9" s="16">
        <v>73</v>
      </c>
      <c r="U9" s="23">
        <v>92</v>
      </c>
      <c r="V9" s="16">
        <v>6</v>
      </c>
      <c r="W9" s="23">
        <v>4</v>
      </c>
      <c r="X9" s="16">
        <v>210</v>
      </c>
      <c r="Y9" s="23">
        <v>48</v>
      </c>
    </row>
    <row r="10" spans="1:25" s="5" customFormat="1" ht="18" customHeight="1">
      <c r="A10" s="62" t="s">
        <v>111</v>
      </c>
      <c r="B10" s="71">
        <f aca="true" t="shared" si="0" ref="B10:C12">D10+R10+T10+V10+X10</f>
        <v>2384</v>
      </c>
      <c r="C10" s="71">
        <f t="shared" si="0"/>
        <v>2135</v>
      </c>
      <c r="D10" s="16">
        <v>1898</v>
      </c>
      <c r="E10" s="23">
        <v>1804</v>
      </c>
      <c r="F10" s="14">
        <v>126</v>
      </c>
      <c r="G10" s="22">
        <v>71</v>
      </c>
      <c r="H10" s="16">
        <v>70</v>
      </c>
      <c r="I10" s="23">
        <v>77</v>
      </c>
      <c r="J10" s="54"/>
      <c r="K10" s="55"/>
      <c r="L10" s="16">
        <v>41</v>
      </c>
      <c r="M10" s="23">
        <v>30</v>
      </c>
      <c r="N10" s="16">
        <v>3</v>
      </c>
      <c r="O10" s="23">
        <v>3</v>
      </c>
      <c r="P10" s="16">
        <v>2</v>
      </c>
      <c r="Q10" s="23">
        <v>1</v>
      </c>
      <c r="R10" s="71">
        <f aca="true" t="shared" si="1" ref="R10:S12">F10+H10+L10+N10+P10</f>
        <v>242</v>
      </c>
      <c r="S10" s="71">
        <f t="shared" si="1"/>
        <v>182</v>
      </c>
      <c r="T10" s="16">
        <v>74</v>
      </c>
      <c r="U10" s="23">
        <v>82</v>
      </c>
      <c r="V10" s="16">
        <v>9</v>
      </c>
      <c r="W10" s="23">
        <v>0</v>
      </c>
      <c r="X10" s="16">
        <v>161</v>
      </c>
      <c r="Y10" s="23">
        <v>67</v>
      </c>
    </row>
    <row r="11" spans="1:25" s="5" customFormat="1" ht="18" customHeight="1">
      <c r="A11" s="62" t="s">
        <v>108</v>
      </c>
      <c r="B11" s="71">
        <f t="shared" si="0"/>
        <v>2336</v>
      </c>
      <c r="C11" s="71">
        <f t="shared" si="0"/>
        <v>2188</v>
      </c>
      <c r="D11" s="16">
        <v>1900</v>
      </c>
      <c r="E11" s="23">
        <v>1859</v>
      </c>
      <c r="F11" s="14">
        <v>99</v>
      </c>
      <c r="G11" s="22">
        <v>79</v>
      </c>
      <c r="H11" s="16">
        <v>106</v>
      </c>
      <c r="I11" s="23">
        <v>76</v>
      </c>
      <c r="J11" s="54"/>
      <c r="K11" s="55"/>
      <c r="L11" s="16">
        <v>33</v>
      </c>
      <c r="M11" s="23">
        <v>49</v>
      </c>
      <c r="N11" s="16">
        <v>2</v>
      </c>
      <c r="O11" s="23">
        <v>1</v>
      </c>
      <c r="P11" s="16">
        <v>2</v>
      </c>
      <c r="Q11" s="23">
        <v>3</v>
      </c>
      <c r="R11" s="71">
        <f t="shared" si="1"/>
        <v>242</v>
      </c>
      <c r="S11" s="71">
        <f t="shared" si="1"/>
        <v>208</v>
      </c>
      <c r="T11" s="16">
        <v>59</v>
      </c>
      <c r="U11" s="23">
        <v>75</v>
      </c>
      <c r="V11" s="16">
        <v>3</v>
      </c>
      <c r="W11" s="23">
        <v>4</v>
      </c>
      <c r="X11" s="16">
        <v>132</v>
      </c>
      <c r="Y11" s="23">
        <v>42</v>
      </c>
    </row>
    <row r="12" spans="1:25" s="5" customFormat="1" ht="18" customHeight="1">
      <c r="A12" s="62" t="s">
        <v>106</v>
      </c>
      <c r="B12" s="71">
        <f t="shared" si="0"/>
        <v>2352</v>
      </c>
      <c r="C12" s="71">
        <f t="shared" si="0"/>
        <v>2200</v>
      </c>
      <c r="D12" s="16">
        <v>1962</v>
      </c>
      <c r="E12" s="23">
        <v>1942</v>
      </c>
      <c r="F12" s="14">
        <v>106</v>
      </c>
      <c r="G12" s="22">
        <v>57</v>
      </c>
      <c r="H12" s="16">
        <v>66</v>
      </c>
      <c r="I12" s="23">
        <v>72</v>
      </c>
      <c r="J12" s="54"/>
      <c r="K12" s="55"/>
      <c r="L12" s="16">
        <v>32</v>
      </c>
      <c r="M12" s="23">
        <v>28</v>
      </c>
      <c r="N12" s="16">
        <v>0</v>
      </c>
      <c r="O12" s="23">
        <v>1</v>
      </c>
      <c r="P12" s="16">
        <v>6</v>
      </c>
      <c r="Q12" s="23">
        <v>0</v>
      </c>
      <c r="R12" s="71">
        <f t="shared" si="1"/>
        <v>210</v>
      </c>
      <c r="S12" s="71">
        <f t="shared" si="1"/>
        <v>158</v>
      </c>
      <c r="T12" s="16">
        <v>62</v>
      </c>
      <c r="U12" s="23">
        <v>61</v>
      </c>
      <c r="V12" s="16">
        <v>13</v>
      </c>
      <c r="W12" s="23">
        <v>12</v>
      </c>
      <c r="X12" s="16">
        <v>105</v>
      </c>
      <c r="Y12" s="23">
        <v>27</v>
      </c>
    </row>
    <row r="13" spans="1:25" s="5" customFormat="1" ht="18" customHeight="1">
      <c r="A13" s="62" t="s">
        <v>105</v>
      </c>
      <c r="B13" s="71">
        <f aca="true" t="shared" si="2" ref="B13:C15">D13+R13+T13+V13+X13</f>
        <v>2345</v>
      </c>
      <c r="C13" s="71">
        <f t="shared" si="2"/>
        <v>2092</v>
      </c>
      <c r="D13" s="16">
        <v>1973</v>
      </c>
      <c r="E13" s="23">
        <v>1863</v>
      </c>
      <c r="F13" s="14">
        <v>90</v>
      </c>
      <c r="G13" s="22">
        <v>63</v>
      </c>
      <c r="H13" s="16">
        <v>61</v>
      </c>
      <c r="I13" s="23">
        <v>59</v>
      </c>
      <c r="J13" s="54"/>
      <c r="K13" s="55"/>
      <c r="L13" s="16">
        <v>47</v>
      </c>
      <c r="M13" s="23">
        <v>22</v>
      </c>
      <c r="N13" s="16">
        <v>3</v>
      </c>
      <c r="O13" s="23">
        <v>3</v>
      </c>
      <c r="P13" s="16">
        <v>8</v>
      </c>
      <c r="Q13" s="23">
        <v>3</v>
      </c>
      <c r="R13" s="71">
        <f aca="true" t="shared" si="3" ref="R13:S15">F13+H13+L13+N13+P13</f>
        <v>209</v>
      </c>
      <c r="S13" s="71">
        <f t="shared" si="3"/>
        <v>150</v>
      </c>
      <c r="T13" s="16">
        <v>57</v>
      </c>
      <c r="U13" s="23">
        <v>40</v>
      </c>
      <c r="V13" s="16">
        <v>14</v>
      </c>
      <c r="W13" s="23">
        <v>11</v>
      </c>
      <c r="X13" s="16">
        <v>92</v>
      </c>
      <c r="Y13" s="23">
        <v>28</v>
      </c>
    </row>
    <row r="14" spans="1:25" s="5" customFormat="1" ht="18" customHeight="1">
      <c r="A14" s="62" t="s">
        <v>102</v>
      </c>
      <c r="B14" s="71">
        <f t="shared" si="2"/>
        <v>2228</v>
      </c>
      <c r="C14" s="71">
        <f t="shared" si="2"/>
        <v>2040</v>
      </c>
      <c r="D14" s="16">
        <v>1889</v>
      </c>
      <c r="E14" s="23">
        <v>1781</v>
      </c>
      <c r="F14" s="14">
        <v>91</v>
      </c>
      <c r="G14" s="22">
        <v>60</v>
      </c>
      <c r="H14" s="16">
        <v>63</v>
      </c>
      <c r="I14" s="23">
        <v>56</v>
      </c>
      <c r="J14" s="54"/>
      <c r="K14" s="55"/>
      <c r="L14" s="16">
        <v>43</v>
      </c>
      <c r="M14" s="23">
        <v>32</v>
      </c>
      <c r="N14" s="16">
        <v>1</v>
      </c>
      <c r="O14" s="23">
        <v>2</v>
      </c>
      <c r="P14" s="16">
        <v>2</v>
      </c>
      <c r="Q14" s="23">
        <v>6</v>
      </c>
      <c r="R14" s="71">
        <f t="shared" si="3"/>
        <v>200</v>
      </c>
      <c r="S14" s="71">
        <f t="shared" si="3"/>
        <v>156</v>
      </c>
      <c r="T14" s="16">
        <v>54</v>
      </c>
      <c r="U14" s="23">
        <v>56</v>
      </c>
      <c r="V14" s="16">
        <v>10</v>
      </c>
      <c r="W14" s="23">
        <v>5</v>
      </c>
      <c r="X14" s="16">
        <v>75</v>
      </c>
      <c r="Y14" s="23">
        <v>42</v>
      </c>
    </row>
    <row r="15" spans="1:25" s="5" customFormat="1" ht="18" customHeight="1">
      <c r="A15" s="62" t="s">
        <v>101</v>
      </c>
      <c r="B15" s="71">
        <f t="shared" si="2"/>
        <v>2095</v>
      </c>
      <c r="C15" s="71">
        <f t="shared" si="2"/>
        <v>1983</v>
      </c>
      <c r="D15" s="16">
        <v>1807</v>
      </c>
      <c r="E15" s="23">
        <v>1804</v>
      </c>
      <c r="F15" s="14">
        <v>65</v>
      </c>
      <c r="G15" s="22">
        <v>43</v>
      </c>
      <c r="H15" s="16">
        <v>52</v>
      </c>
      <c r="I15" s="23">
        <v>36</v>
      </c>
      <c r="J15" s="54"/>
      <c r="K15" s="55"/>
      <c r="L15" s="16">
        <v>41</v>
      </c>
      <c r="M15" s="23">
        <v>31</v>
      </c>
      <c r="N15" s="16">
        <v>3</v>
      </c>
      <c r="O15" s="23">
        <v>1</v>
      </c>
      <c r="P15" s="16">
        <v>4</v>
      </c>
      <c r="Q15" s="23">
        <v>3</v>
      </c>
      <c r="R15" s="71">
        <f t="shared" si="3"/>
        <v>165</v>
      </c>
      <c r="S15" s="71">
        <f t="shared" si="3"/>
        <v>114</v>
      </c>
      <c r="T15" s="16">
        <v>44</v>
      </c>
      <c r="U15" s="23">
        <v>27</v>
      </c>
      <c r="V15" s="16">
        <v>15</v>
      </c>
      <c r="W15" s="23">
        <v>12</v>
      </c>
      <c r="X15" s="16">
        <v>64</v>
      </c>
      <c r="Y15" s="23">
        <v>26</v>
      </c>
    </row>
    <row r="16" spans="1:25" s="5" customFormat="1" ht="18" customHeight="1">
      <c r="A16" s="62" t="s">
        <v>100</v>
      </c>
      <c r="B16" s="71">
        <f aca="true" t="shared" si="4" ref="B16:C18">D16+R16+T16+V16+X16</f>
        <v>2215</v>
      </c>
      <c r="C16" s="71">
        <f t="shared" si="4"/>
        <v>1989</v>
      </c>
      <c r="D16" s="16">
        <v>1907</v>
      </c>
      <c r="E16" s="23">
        <v>1796</v>
      </c>
      <c r="F16" s="14">
        <v>67</v>
      </c>
      <c r="G16" s="22">
        <v>52</v>
      </c>
      <c r="H16" s="16">
        <v>62</v>
      </c>
      <c r="I16" s="23">
        <v>40</v>
      </c>
      <c r="J16" s="54"/>
      <c r="K16" s="55"/>
      <c r="L16" s="16">
        <v>31</v>
      </c>
      <c r="M16" s="23">
        <v>22</v>
      </c>
      <c r="N16" s="16">
        <v>3</v>
      </c>
      <c r="O16" s="23">
        <v>2</v>
      </c>
      <c r="P16" s="16">
        <v>6</v>
      </c>
      <c r="Q16" s="23">
        <v>6</v>
      </c>
      <c r="R16" s="71">
        <f aca="true" t="shared" si="5" ref="R16:S18">F16+H16+L16+N16+P16</f>
        <v>169</v>
      </c>
      <c r="S16" s="71">
        <f t="shared" si="5"/>
        <v>122</v>
      </c>
      <c r="T16" s="16">
        <v>38</v>
      </c>
      <c r="U16" s="23">
        <v>29</v>
      </c>
      <c r="V16" s="16">
        <v>45</v>
      </c>
      <c r="W16" s="23">
        <v>21</v>
      </c>
      <c r="X16" s="16">
        <v>56</v>
      </c>
      <c r="Y16" s="23">
        <v>21</v>
      </c>
    </row>
    <row r="17" spans="1:25" s="5" customFormat="1" ht="18" customHeight="1">
      <c r="A17" s="62" t="s">
        <v>99</v>
      </c>
      <c r="B17" s="71">
        <f t="shared" si="4"/>
        <v>2104</v>
      </c>
      <c r="C17" s="71">
        <f t="shared" si="4"/>
        <v>1956</v>
      </c>
      <c r="D17" s="16">
        <v>1851</v>
      </c>
      <c r="E17" s="23">
        <v>1760</v>
      </c>
      <c r="F17" s="14">
        <v>49</v>
      </c>
      <c r="G17" s="22">
        <v>43</v>
      </c>
      <c r="H17" s="16">
        <v>43</v>
      </c>
      <c r="I17" s="23">
        <v>42</v>
      </c>
      <c r="J17" s="54"/>
      <c r="K17" s="55"/>
      <c r="L17" s="16">
        <v>32</v>
      </c>
      <c r="M17" s="23">
        <v>18</v>
      </c>
      <c r="N17" s="16">
        <v>3</v>
      </c>
      <c r="O17" s="23">
        <v>1</v>
      </c>
      <c r="P17" s="16">
        <v>9</v>
      </c>
      <c r="Q17" s="23">
        <v>8</v>
      </c>
      <c r="R17" s="71">
        <f t="shared" si="5"/>
        <v>136</v>
      </c>
      <c r="S17" s="71">
        <f t="shared" si="5"/>
        <v>112</v>
      </c>
      <c r="T17" s="16">
        <v>43</v>
      </c>
      <c r="U17" s="23">
        <v>41</v>
      </c>
      <c r="V17" s="16">
        <v>37</v>
      </c>
      <c r="W17" s="23">
        <v>19</v>
      </c>
      <c r="X17" s="16">
        <v>37</v>
      </c>
      <c r="Y17" s="23">
        <v>24</v>
      </c>
    </row>
    <row r="18" spans="1:25" s="5" customFormat="1" ht="18" customHeight="1">
      <c r="A18" s="62" t="s">
        <v>95</v>
      </c>
      <c r="B18" s="71">
        <f t="shared" si="4"/>
        <v>2058</v>
      </c>
      <c r="C18" s="71">
        <f t="shared" si="4"/>
        <v>1951</v>
      </c>
      <c r="D18" s="16">
        <v>1782</v>
      </c>
      <c r="E18" s="23">
        <v>1730</v>
      </c>
      <c r="F18" s="14">
        <v>52</v>
      </c>
      <c r="G18" s="22">
        <v>39</v>
      </c>
      <c r="H18" s="16">
        <v>47</v>
      </c>
      <c r="I18" s="23">
        <v>36</v>
      </c>
      <c r="J18" s="54"/>
      <c r="K18" s="55"/>
      <c r="L18" s="16">
        <v>39</v>
      </c>
      <c r="M18" s="23">
        <v>23</v>
      </c>
      <c r="N18" s="16">
        <v>4</v>
      </c>
      <c r="O18" s="23">
        <v>2</v>
      </c>
      <c r="P18" s="16">
        <v>6</v>
      </c>
      <c r="Q18" s="23">
        <v>6</v>
      </c>
      <c r="R18" s="71">
        <f t="shared" si="5"/>
        <v>148</v>
      </c>
      <c r="S18" s="71">
        <f t="shared" si="5"/>
        <v>106</v>
      </c>
      <c r="T18" s="16">
        <v>40</v>
      </c>
      <c r="U18" s="23">
        <v>41</v>
      </c>
      <c r="V18" s="16">
        <v>51</v>
      </c>
      <c r="W18" s="23">
        <v>44</v>
      </c>
      <c r="X18" s="16">
        <v>37</v>
      </c>
      <c r="Y18" s="23">
        <v>30</v>
      </c>
    </row>
    <row r="19" spans="1:25" s="5" customFormat="1" ht="18" customHeight="1">
      <c r="A19" s="62" t="s">
        <v>92</v>
      </c>
      <c r="B19" s="71">
        <f>D19+F19+H19+J19+P19+V19+X19</f>
        <v>2048</v>
      </c>
      <c r="C19" s="71">
        <f>E19+G19+I19+K19+Q19+W19+Y19</f>
        <v>1844</v>
      </c>
      <c r="D19" s="16">
        <v>1851</v>
      </c>
      <c r="E19" s="23">
        <v>1693</v>
      </c>
      <c r="F19" s="14">
        <v>53</v>
      </c>
      <c r="G19" s="22">
        <v>46</v>
      </c>
      <c r="H19" s="16">
        <v>32</v>
      </c>
      <c r="I19" s="23">
        <v>32</v>
      </c>
      <c r="J19" s="14">
        <v>40</v>
      </c>
      <c r="K19" s="22">
        <v>34</v>
      </c>
      <c r="L19" s="54"/>
      <c r="M19" s="55"/>
      <c r="N19" s="54"/>
      <c r="O19" s="55"/>
      <c r="P19" s="16">
        <v>10</v>
      </c>
      <c r="Q19" s="23">
        <v>11</v>
      </c>
      <c r="R19" s="71">
        <f aca="true" t="shared" si="6" ref="R19:S22">SUM(F19,H19,J19,P19)</f>
        <v>135</v>
      </c>
      <c r="S19" s="71">
        <f t="shared" si="6"/>
        <v>123</v>
      </c>
      <c r="T19" s="54"/>
      <c r="U19" s="55"/>
      <c r="V19" s="16">
        <v>22</v>
      </c>
      <c r="W19" s="23">
        <v>12</v>
      </c>
      <c r="X19" s="16">
        <v>40</v>
      </c>
      <c r="Y19" s="23">
        <v>16</v>
      </c>
    </row>
    <row r="20" spans="1:25" s="5" customFormat="1" ht="18" customHeight="1">
      <c r="A20" s="62" t="s">
        <v>91</v>
      </c>
      <c r="B20" s="71">
        <f>D20+F20+H20+J20+P20+V20+X20</f>
        <v>1876</v>
      </c>
      <c r="C20" s="71">
        <f>E20+G20+I20+K20+Q20+W20+Y20</f>
        <v>1914</v>
      </c>
      <c r="D20" s="16">
        <v>1705</v>
      </c>
      <c r="E20" s="23">
        <v>1731</v>
      </c>
      <c r="F20" s="14">
        <v>68</v>
      </c>
      <c r="G20" s="22">
        <v>64</v>
      </c>
      <c r="H20" s="16">
        <v>27</v>
      </c>
      <c r="I20" s="23">
        <v>33</v>
      </c>
      <c r="J20" s="14">
        <v>36</v>
      </c>
      <c r="K20" s="22">
        <v>40</v>
      </c>
      <c r="L20" s="54"/>
      <c r="M20" s="55"/>
      <c r="N20" s="54"/>
      <c r="O20" s="55"/>
      <c r="P20" s="16">
        <v>6</v>
      </c>
      <c r="Q20" s="23">
        <v>6</v>
      </c>
      <c r="R20" s="71">
        <f t="shared" si="6"/>
        <v>137</v>
      </c>
      <c r="S20" s="71">
        <f t="shared" si="6"/>
        <v>143</v>
      </c>
      <c r="T20" s="54"/>
      <c r="U20" s="55"/>
      <c r="V20" s="16">
        <v>15</v>
      </c>
      <c r="W20" s="23">
        <v>17</v>
      </c>
      <c r="X20" s="16">
        <v>19</v>
      </c>
      <c r="Y20" s="23">
        <v>23</v>
      </c>
    </row>
    <row r="21" spans="1:25" s="5" customFormat="1" ht="18" customHeight="1">
      <c r="A21" s="62" t="s">
        <v>74</v>
      </c>
      <c r="B21" s="71">
        <f>D21+R21+V21+X21</f>
        <v>1828</v>
      </c>
      <c r="C21" s="71">
        <f>E21+S21+W21+Y21</f>
        <v>1792</v>
      </c>
      <c r="D21" s="16">
        <v>1659</v>
      </c>
      <c r="E21" s="23">
        <v>1642</v>
      </c>
      <c r="F21" s="14">
        <v>59</v>
      </c>
      <c r="G21" s="22">
        <v>47</v>
      </c>
      <c r="H21" s="16">
        <v>26</v>
      </c>
      <c r="I21" s="23">
        <v>24</v>
      </c>
      <c r="J21" s="14">
        <v>35</v>
      </c>
      <c r="K21" s="22">
        <v>35</v>
      </c>
      <c r="L21" s="54"/>
      <c r="M21" s="55"/>
      <c r="N21" s="54"/>
      <c r="O21" s="55"/>
      <c r="P21" s="16">
        <v>9</v>
      </c>
      <c r="Q21" s="23">
        <v>6</v>
      </c>
      <c r="R21" s="71">
        <f t="shared" si="6"/>
        <v>129</v>
      </c>
      <c r="S21" s="71">
        <f t="shared" si="6"/>
        <v>112</v>
      </c>
      <c r="T21" s="54"/>
      <c r="U21" s="55"/>
      <c r="V21" s="16">
        <v>22</v>
      </c>
      <c r="W21" s="23">
        <v>17</v>
      </c>
      <c r="X21" s="16">
        <v>18</v>
      </c>
      <c r="Y21" s="23">
        <v>21</v>
      </c>
    </row>
    <row r="22" spans="1:25" s="5" customFormat="1" ht="18" customHeight="1">
      <c r="A22" s="62" t="s">
        <v>26</v>
      </c>
      <c r="B22" s="71">
        <v>1652</v>
      </c>
      <c r="C22" s="72">
        <v>1720</v>
      </c>
      <c r="D22" s="16">
        <v>1473</v>
      </c>
      <c r="E22" s="23">
        <v>1561</v>
      </c>
      <c r="F22" s="14">
        <v>66</v>
      </c>
      <c r="G22" s="22">
        <v>65</v>
      </c>
      <c r="H22" s="16">
        <v>24</v>
      </c>
      <c r="I22" s="23">
        <v>17</v>
      </c>
      <c r="J22" s="14">
        <v>25</v>
      </c>
      <c r="K22" s="22">
        <v>24</v>
      </c>
      <c r="L22" s="54"/>
      <c r="M22" s="55"/>
      <c r="N22" s="54"/>
      <c r="O22" s="55"/>
      <c r="P22" s="16">
        <v>3</v>
      </c>
      <c r="Q22" s="23">
        <v>5</v>
      </c>
      <c r="R22" s="71">
        <f t="shared" si="6"/>
        <v>118</v>
      </c>
      <c r="S22" s="71">
        <f t="shared" si="6"/>
        <v>111</v>
      </c>
      <c r="T22" s="54"/>
      <c r="U22" s="55"/>
      <c r="V22" s="16">
        <v>20</v>
      </c>
      <c r="W22" s="23">
        <v>21</v>
      </c>
      <c r="X22" s="16">
        <v>41</v>
      </c>
      <c r="Y22" s="23">
        <v>27</v>
      </c>
    </row>
    <row r="23" spans="1:25" s="5" customFormat="1" ht="18" customHeight="1">
      <c r="A23" s="62" t="s">
        <v>25</v>
      </c>
      <c r="B23" s="71">
        <v>1600</v>
      </c>
      <c r="C23" s="72">
        <v>1557</v>
      </c>
      <c r="D23" s="16">
        <v>1433</v>
      </c>
      <c r="E23" s="23">
        <v>1427</v>
      </c>
      <c r="F23" s="14">
        <v>59</v>
      </c>
      <c r="G23" s="22">
        <v>57</v>
      </c>
      <c r="H23" s="16">
        <v>28</v>
      </c>
      <c r="I23" s="23">
        <v>20</v>
      </c>
      <c r="J23" s="14">
        <v>23</v>
      </c>
      <c r="K23" s="22">
        <v>13</v>
      </c>
      <c r="L23" s="54"/>
      <c r="M23" s="55"/>
      <c r="N23" s="54"/>
      <c r="O23" s="55"/>
      <c r="P23" s="16">
        <v>6</v>
      </c>
      <c r="Q23" s="23">
        <v>4</v>
      </c>
      <c r="R23" s="71">
        <v>116</v>
      </c>
      <c r="S23" s="72">
        <v>94</v>
      </c>
      <c r="T23" s="54"/>
      <c r="U23" s="55"/>
      <c r="V23" s="16">
        <v>16</v>
      </c>
      <c r="W23" s="23">
        <v>9</v>
      </c>
      <c r="X23" s="16">
        <v>35</v>
      </c>
      <c r="Y23" s="23">
        <v>27</v>
      </c>
    </row>
    <row r="24" spans="1:25" s="5" customFormat="1" ht="18" customHeight="1">
      <c r="A24" s="63" t="s">
        <v>23</v>
      </c>
      <c r="B24" s="73">
        <v>1497</v>
      </c>
      <c r="C24" s="74">
        <v>1441</v>
      </c>
      <c r="D24" s="9">
        <v>1361</v>
      </c>
      <c r="E24" s="25">
        <v>1336</v>
      </c>
      <c r="F24" s="8">
        <v>56</v>
      </c>
      <c r="G24" s="24">
        <v>39</v>
      </c>
      <c r="H24" s="9">
        <v>19</v>
      </c>
      <c r="I24" s="25">
        <v>17</v>
      </c>
      <c r="J24" s="8">
        <v>22</v>
      </c>
      <c r="K24" s="24">
        <v>17</v>
      </c>
      <c r="L24" s="54"/>
      <c r="M24" s="55"/>
      <c r="N24" s="54"/>
      <c r="O24" s="55"/>
      <c r="P24" s="9">
        <v>3</v>
      </c>
      <c r="Q24" s="25">
        <v>7</v>
      </c>
      <c r="R24" s="73">
        <v>100</v>
      </c>
      <c r="S24" s="74">
        <v>80</v>
      </c>
      <c r="T24" s="54"/>
      <c r="U24" s="55"/>
      <c r="V24" s="54"/>
      <c r="W24" s="55"/>
      <c r="X24" s="9">
        <v>36</v>
      </c>
      <c r="Y24" s="25">
        <v>25</v>
      </c>
    </row>
    <row r="25" spans="1:25" s="5" customFormat="1" ht="18" customHeight="1">
      <c r="A25" s="63" t="s">
        <v>22</v>
      </c>
      <c r="B25" s="73">
        <v>1465</v>
      </c>
      <c r="C25" s="74">
        <v>1485</v>
      </c>
      <c r="D25" s="9">
        <v>1318</v>
      </c>
      <c r="E25" s="25">
        <v>1360</v>
      </c>
      <c r="F25" s="8">
        <v>57</v>
      </c>
      <c r="G25" s="24">
        <v>51</v>
      </c>
      <c r="H25" s="9">
        <v>17</v>
      </c>
      <c r="I25" s="25">
        <v>20</v>
      </c>
      <c r="J25" s="8">
        <v>23</v>
      </c>
      <c r="K25" s="24">
        <v>24</v>
      </c>
      <c r="L25" s="54"/>
      <c r="M25" s="55"/>
      <c r="N25" s="54"/>
      <c r="O25" s="55"/>
      <c r="P25" s="9">
        <v>7</v>
      </c>
      <c r="Q25" s="25">
        <v>2</v>
      </c>
      <c r="R25" s="73">
        <v>104</v>
      </c>
      <c r="S25" s="74">
        <v>97</v>
      </c>
      <c r="T25" s="54"/>
      <c r="U25" s="55"/>
      <c r="V25" s="54"/>
      <c r="W25" s="55"/>
      <c r="X25" s="9">
        <v>43</v>
      </c>
      <c r="Y25" s="25">
        <v>28</v>
      </c>
    </row>
    <row r="26" spans="1:25" s="5" customFormat="1" ht="18" customHeight="1">
      <c r="A26" s="63" t="s">
        <v>20</v>
      </c>
      <c r="B26" s="75">
        <v>1456</v>
      </c>
      <c r="C26" s="76">
        <v>1368</v>
      </c>
      <c r="D26" s="28">
        <v>1313</v>
      </c>
      <c r="E26" s="29">
        <v>1268</v>
      </c>
      <c r="F26" s="26">
        <v>51</v>
      </c>
      <c r="G26" s="27">
        <v>37</v>
      </c>
      <c r="H26" s="28">
        <v>22</v>
      </c>
      <c r="I26" s="29">
        <v>18</v>
      </c>
      <c r="J26" s="26">
        <v>25</v>
      </c>
      <c r="K26" s="27">
        <v>22</v>
      </c>
      <c r="L26" s="54"/>
      <c r="M26" s="55"/>
      <c r="N26" s="54"/>
      <c r="O26" s="55"/>
      <c r="P26" s="28">
        <v>4</v>
      </c>
      <c r="Q26" s="29">
        <v>2</v>
      </c>
      <c r="R26" s="75">
        <v>102</v>
      </c>
      <c r="S26" s="76">
        <v>79</v>
      </c>
      <c r="T26" s="54"/>
      <c r="U26" s="55"/>
      <c r="V26" s="56"/>
      <c r="W26" s="57"/>
      <c r="X26" s="7">
        <v>41</v>
      </c>
      <c r="Y26" s="30">
        <v>21</v>
      </c>
    </row>
    <row r="27" spans="1:25" s="5" customFormat="1" ht="18" customHeight="1">
      <c r="A27" s="63" t="s">
        <v>19</v>
      </c>
      <c r="B27" s="75">
        <v>1470</v>
      </c>
      <c r="C27" s="76">
        <v>1338</v>
      </c>
      <c r="D27" s="28">
        <v>1345</v>
      </c>
      <c r="E27" s="29">
        <v>1233</v>
      </c>
      <c r="F27" s="26">
        <v>49</v>
      </c>
      <c r="G27" s="27">
        <v>40</v>
      </c>
      <c r="H27" s="28">
        <v>13</v>
      </c>
      <c r="I27" s="29">
        <v>11</v>
      </c>
      <c r="J27" s="26">
        <v>24</v>
      </c>
      <c r="K27" s="27">
        <v>25</v>
      </c>
      <c r="L27" s="54"/>
      <c r="M27" s="55"/>
      <c r="N27" s="54"/>
      <c r="O27" s="55"/>
      <c r="P27" s="28">
        <v>7</v>
      </c>
      <c r="Q27" s="29">
        <v>2</v>
      </c>
      <c r="R27" s="75">
        <v>93</v>
      </c>
      <c r="S27" s="76">
        <v>78</v>
      </c>
      <c r="T27" s="54"/>
      <c r="U27" s="55"/>
      <c r="V27" s="56"/>
      <c r="W27" s="57"/>
      <c r="X27" s="7">
        <v>32</v>
      </c>
      <c r="Y27" s="30">
        <v>27</v>
      </c>
    </row>
    <row r="28" spans="1:25" s="5" customFormat="1" ht="18" customHeight="1">
      <c r="A28" s="63" t="s">
        <v>18</v>
      </c>
      <c r="B28" s="75">
        <v>1444</v>
      </c>
      <c r="C28" s="76">
        <v>1380</v>
      </c>
      <c r="D28" s="28">
        <v>1320</v>
      </c>
      <c r="E28" s="29">
        <v>1286</v>
      </c>
      <c r="F28" s="26">
        <v>52</v>
      </c>
      <c r="G28" s="27">
        <v>38</v>
      </c>
      <c r="H28" s="28">
        <v>7</v>
      </c>
      <c r="I28" s="29">
        <v>9</v>
      </c>
      <c r="J28" s="26">
        <v>27</v>
      </c>
      <c r="K28" s="27">
        <v>21</v>
      </c>
      <c r="L28" s="54"/>
      <c r="M28" s="55"/>
      <c r="N28" s="54"/>
      <c r="O28" s="55"/>
      <c r="P28" s="28">
        <v>4</v>
      </c>
      <c r="Q28" s="29">
        <v>2</v>
      </c>
      <c r="R28" s="75">
        <v>90</v>
      </c>
      <c r="S28" s="76">
        <v>70</v>
      </c>
      <c r="T28" s="54"/>
      <c r="U28" s="55"/>
      <c r="V28" s="56"/>
      <c r="W28" s="57"/>
      <c r="X28" s="7">
        <v>34</v>
      </c>
      <c r="Y28" s="30">
        <v>24</v>
      </c>
    </row>
    <row r="29" spans="1:25" s="5" customFormat="1" ht="18" customHeight="1">
      <c r="A29" s="63" t="s">
        <v>17</v>
      </c>
      <c r="B29" s="75">
        <v>1497</v>
      </c>
      <c r="C29" s="76">
        <v>1401</v>
      </c>
      <c r="D29" s="28">
        <v>1373</v>
      </c>
      <c r="E29" s="29">
        <v>1287</v>
      </c>
      <c r="F29" s="26">
        <v>47</v>
      </c>
      <c r="G29" s="27">
        <v>45</v>
      </c>
      <c r="H29" s="28">
        <v>13</v>
      </c>
      <c r="I29" s="29">
        <v>13</v>
      </c>
      <c r="J29" s="26">
        <v>25</v>
      </c>
      <c r="K29" s="27">
        <v>28</v>
      </c>
      <c r="L29" s="54"/>
      <c r="M29" s="55"/>
      <c r="N29" s="54"/>
      <c r="O29" s="55"/>
      <c r="P29" s="28">
        <v>4</v>
      </c>
      <c r="Q29" s="29">
        <v>3</v>
      </c>
      <c r="R29" s="75">
        <v>89</v>
      </c>
      <c r="S29" s="76">
        <v>89</v>
      </c>
      <c r="T29" s="54"/>
      <c r="U29" s="55"/>
      <c r="V29" s="56"/>
      <c r="W29" s="57"/>
      <c r="X29" s="7">
        <v>35</v>
      </c>
      <c r="Y29" s="30">
        <v>25</v>
      </c>
    </row>
    <row r="30" spans="1:25" s="5" customFormat="1" ht="18" customHeight="1">
      <c r="A30" s="63" t="s">
        <v>16</v>
      </c>
      <c r="B30" s="75">
        <v>1410</v>
      </c>
      <c r="C30" s="76">
        <v>1388</v>
      </c>
      <c r="D30" s="28">
        <v>1268</v>
      </c>
      <c r="E30" s="29">
        <v>1266</v>
      </c>
      <c r="F30" s="26">
        <v>46</v>
      </c>
      <c r="G30" s="27">
        <v>33</v>
      </c>
      <c r="H30" s="28">
        <v>17</v>
      </c>
      <c r="I30" s="29">
        <v>14</v>
      </c>
      <c r="J30" s="26">
        <v>40</v>
      </c>
      <c r="K30" s="27">
        <v>29</v>
      </c>
      <c r="L30" s="54"/>
      <c r="M30" s="55"/>
      <c r="N30" s="54"/>
      <c r="O30" s="55"/>
      <c r="P30" s="28">
        <v>1</v>
      </c>
      <c r="Q30" s="29">
        <v>4</v>
      </c>
      <c r="R30" s="75">
        <v>104</v>
      </c>
      <c r="S30" s="76">
        <v>80</v>
      </c>
      <c r="T30" s="54"/>
      <c r="U30" s="55"/>
      <c r="V30" s="56"/>
      <c r="W30" s="57"/>
      <c r="X30" s="7">
        <v>38</v>
      </c>
      <c r="Y30" s="30">
        <v>42</v>
      </c>
    </row>
    <row r="31" spans="1:25" s="5" customFormat="1" ht="18" customHeight="1">
      <c r="A31" s="63" t="s">
        <v>15</v>
      </c>
      <c r="B31" s="75">
        <v>1370</v>
      </c>
      <c r="C31" s="76">
        <v>1312</v>
      </c>
      <c r="D31" s="28">
        <v>1250</v>
      </c>
      <c r="E31" s="29">
        <v>1198</v>
      </c>
      <c r="F31" s="26">
        <v>47</v>
      </c>
      <c r="G31" s="27">
        <v>27</v>
      </c>
      <c r="H31" s="28">
        <v>15</v>
      </c>
      <c r="I31" s="29">
        <v>14</v>
      </c>
      <c r="J31" s="26">
        <v>31</v>
      </c>
      <c r="K31" s="27">
        <v>20</v>
      </c>
      <c r="L31" s="54"/>
      <c r="M31" s="55"/>
      <c r="N31" s="54"/>
      <c r="O31" s="55"/>
      <c r="P31" s="28">
        <v>0</v>
      </c>
      <c r="Q31" s="29">
        <v>0</v>
      </c>
      <c r="R31" s="75">
        <v>93</v>
      </c>
      <c r="S31" s="76">
        <v>61</v>
      </c>
      <c r="T31" s="54"/>
      <c r="U31" s="55"/>
      <c r="V31" s="56"/>
      <c r="W31" s="57"/>
      <c r="X31" s="7">
        <v>27</v>
      </c>
      <c r="Y31" s="30">
        <v>53</v>
      </c>
    </row>
    <row r="32" spans="1:25" s="5" customFormat="1" ht="18" customHeight="1">
      <c r="A32" s="63" t="s">
        <v>14</v>
      </c>
      <c r="B32" s="75">
        <v>1542</v>
      </c>
      <c r="C32" s="76">
        <v>1401</v>
      </c>
      <c r="D32" s="28">
        <v>1427</v>
      </c>
      <c r="E32" s="29">
        <v>1287</v>
      </c>
      <c r="F32" s="26">
        <v>46</v>
      </c>
      <c r="G32" s="27">
        <v>40</v>
      </c>
      <c r="H32" s="28">
        <v>8</v>
      </c>
      <c r="I32" s="29">
        <v>9</v>
      </c>
      <c r="J32" s="26">
        <v>22</v>
      </c>
      <c r="K32" s="27">
        <v>34</v>
      </c>
      <c r="L32" s="54"/>
      <c r="M32" s="55"/>
      <c r="N32" s="54"/>
      <c r="O32" s="55"/>
      <c r="P32" s="28">
        <v>3</v>
      </c>
      <c r="Q32" s="29">
        <v>2</v>
      </c>
      <c r="R32" s="75">
        <v>79</v>
      </c>
      <c r="S32" s="76">
        <v>85</v>
      </c>
      <c r="T32" s="54"/>
      <c r="U32" s="55"/>
      <c r="V32" s="56"/>
      <c r="W32" s="57"/>
      <c r="X32" s="7">
        <v>36</v>
      </c>
      <c r="Y32" s="30">
        <v>29</v>
      </c>
    </row>
    <row r="33" spans="1:25" s="5" customFormat="1" ht="18" customHeight="1">
      <c r="A33" s="63" t="s">
        <v>13</v>
      </c>
      <c r="B33" s="75">
        <v>1591</v>
      </c>
      <c r="C33" s="76">
        <v>1450</v>
      </c>
      <c r="D33" s="28">
        <v>1455</v>
      </c>
      <c r="E33" s="29">
        <v>1336</v>
      </c>
      <c r="F33" s="26">
        <v>49</v>
      </c>
      <c r="G33" s="27">
        <v>43</v>
      </c>
      <c r="H33" s="28">
        <v>18</v>
      </c>
      <c r="I33" s="29">
        <v>4</v>
      </c>
      <c r="J33" s="26">
        <v>21</v>
      </c>
      <c r="K33" s="27">
        <v>29</v>
      </c>
      <c r="L33" s="54"/>
      <c r="M33" s="55"/>
      <c r="N33" s="54"/>
      <c r="O33" s="55"/>
      <c r="P33" s="28">
        <v>4</v>
      </c>
      <c r="Q33" s="29">
        <v>2</v>
      </c>
      <c r="R33" s="75">
        <v>92</v>
      </c>
      <c r="S33" s="76">
        <v>78</v>
      </c>
      <c r="T33" s="54"/>
      <c r="U33" s="55"/>
      <c r="V33" s="56"/>
      <c r="W33" s="57"/>
      <c r="X33" s="7">
        <v>44</v>
      </c>
      <c r="Y33" s="30">
        <v>36</v>
      </c>
    </row>
    <row r="34" spans="1:25" s="5" customFormat="1" ht="18" customHeight="1">
      <c r="A34" s="63" t="s">
        <v>12</v>
      </c>
      <c r="B34" s="75">
        <v>1779</v>
      </c>
      <c r="C34" s="76">
        <v>1525</v>
      </c>
      <c r="D34" s="28">
        <v>1637</v>
      </c>
      <c r="E34" s="29">
        <v>1412</v>
      </c>
      <c r="F34" s="26">
        <v>38</v>
      </c>
      <c r="G34" s="27">
        <v>37</v>
      </c>
      <c r="H34" s="28">
        <v>26</v>
      </c>
      <c r="I34" s="29">
        <v>13</v>
      </c>
      <c r="J34" s="26">
        <v>32</v>
      </c>
      <c r="K34" s="27">
        <v>27</v>
      </c>
      <c r="L34" s="54"/>
      <c r="M34" s="55"/>
      <c r="N34" s="54"/>
      <c r="O34" s="55"/>
      <c r="P34" s="28">
        <v>0</v>
      </c>
      <c r="Q34" s="29">
        <v>0</v>
      </c>
      <c r="R34" s="75">
        <v>96</v>
      </c>
      <c r="S34" s="76">
        <v>77</v>
      </c>
      <c r="T34" s="54"/>
      <c r="U34" s="55"/>
      <c r="V34" s="56"/>
      <c r="W34" s="57"/>
      <c r="X34" s="7">
        <v>46</v>
      </c>
      <c r="Y34" s="30">
        <v>36</v>
      </c>
    </row>
    <row r="35" spans="1:25" s="5" customFormat="1" ht="18" customHeight="1">
      <c r="A35" s="64" t="s">
        <v>11</v>
      </c>
      <c r="B35" s="75">
        <v>1503</v>
      </c>
      <c r="C35" s="76">
        <v>1486</v>
      </c>
      <c r="D35" s="28">
        <v>1406</v>
      </c>
      <c r="E35" s="29">
        <v>1368</v>
      </c>
      <c r="F35" s="26">
        <v>33</v>
      </c>
      <c r="G35" s="27">
        <v>36</v>
      </c>
      <c r="H35" s="28">
        <v>5</v>
      </c>
      <c r="I35" s="29">
        <v>11</v>
      </c>
      <c r="J35" s="26">
        <v>25</v>
      </c>
      <c r="K35" s="27">
        <v>26</v>
      </c>
      <c r="L35" s="54"/>
      <c r="M35" s="55"/>
      <c r="N35" s="54"/>
      <c r="O35" s="55"/>
      <c r="P35" s="28">
        <v>0</v>
      </c>
      <c r="Q35" s="29">
        <v>0</v>
      </c>
      <c r="R35" s="75">
        <v>63</v>
      </c>
      <c r="S35" s="76">
        <v>73</v>
      </c>
      <c r="T35" s="54"/>
      <c r="U35" s="55"/>
      <c r="V35" s="56"/>
      <c r="W35" s="57"/>
      <c r="X35" s="7">
        <v>34</v>
      </c>
      <c r="Y35" s="30">
        <v>45</v>
      </c>
    </row>
    <row r="36" spans="1:25" s="5" customFormat="1" ht="18" customHeight="1">
      <c r="A36" s="64" t="s">
        <v>10</v>
      </c>
      <c r="B36" s="75">
        <v>1491</v>
      </c>
      <c r="C36" s="76">
        <v>1300</v>
      </c>
      <c r="D36" s="28">
        <v>1383</v>
      </c>
      <c r="E36" s="29">
        <v>1218</v>
      </c>
      <c r="F36" s="26">
        <v>35</v>
      </c>
      <c r="G36" s="27">
        <v>20</v>
      </c>
      <c r="H36" s="28">
        <v>8</v>
      </c>
      <c r="I36" s="29">
        <v>4</v>
      </c>
      <c r="J36" s="26">
        <v>22</v>
      </c>
      <c r="K36" s="27">
        <v>18</v>
      </c>
      <c r="L36" s="54"/>
      <c r="M36" s="55"/>
      <c r="N36" s="54"/>
      <c r="O36" s="55"/>
      <c r="P36" s="28">
        <v>1</v>
      </c>
      <c r="Q36" s="29">
        <v>2</v>
      </c>
      <c r="R36" s="75">
        <v>66</v>
      </c>
      <c r="S36" s="76">
        <v>44</v>
      </c>
      <c r="T36" s="54"/>
      <c r="U36" s="55"/>
      <c r="V36" s="56"/>
      <c r="W36" s="57"/>
      <c r="X36" s="7">
        <v>42</v>
      </c>
      <c r="Y36" s="30">
        <v>38</v>
      </c>
    </row>
    <row r="37" spans="1:25" s="5" customFormat="1" ht="18" customHeight="1">
      <c r="A37" s="64" t="s">
        <v>9</v>
      </c>
      <c r="B37" s="75">
        <v>1220</v>
      </c>
      <c r="C37" s="76">
        <v>1162</v>
      </c>
      <c r="D37" s="28">
        <v>1128</v>
      </c>
      <c r="E37" s="29">
        <v>1105</v>
      </c>
      <c r="F37" s="26">
        <v>28</v>
      </c>
      <c r="G37" s="27">
        <v>21</v>
      </c>
      <c r="H37" s="28">
        <v>6</v>
      </c>
      <c r="I37" s="29">
        <v>2</v>
      </c>
      <c r="J37" s="26">
        <v>25</v>
      </c>
      <c r="K37" s="27">
        <v>8</v>
      </c>
      <c r="L37" s="54"/>
      <c r="M37" s="55"/>
      <c r="N37" s="54"/>
      <c r="O37" s="55"/>
      <c r="P37" s="28">
        <v>0</v>
      </c>
      <c r="Q37" s="29">
        <v>0</v>
      </c>
      <c r="R37" s="75">
        <v>59</v>
      </c>
      <c r="S37" s="76">
        <v>31</v>
      </c>
      <c r="T37" s="54"/>
      <c r="U37" s="55"/>
      <c r="V37" s="56"/>
      <c r="W37" s="57"/>
      <c r="X37" s="7">
        <v>33</v>
      </c>
      <c r="Y37" s="30">
        <v>26</v>
      </c>
    </row>
    <row r="38" spans="1:25" s="5" customFormat="1" ht="18" customHeight="1">
      <c r="A38" s="64" t="s">
        <v>8</v>
      </c>
      <c r="B38" s="75">
        <v>1173</v>
      </c>
      <c r="C38" s="76">
        <v>1113</v>
      </c>
      <c r="D38" s="28">
        <v>1094</v>
      </c>
      <c r="E38" s="29">
        <v>1036</v>
      </c>
      <c r="F38" s="26">
        <v>25</v>
      </c>
      <c r="G38" s="27">
        <v>27</v>
      </c>
      <c r="H38" s="28">
        <v>4</v>
      </c>
      <c r="I38" s="29">
        <v>6</v>
      </c>
      <c r="J38" s="26">
        <v>20</v>
      </c>
      <c r="K38" s="27">
        <v>14</v>
      </c>
      <c r="L38" s="54"/>
      <c r="M38" s="55"/>
      <c r="N38" s="54"/>
      <c r="O38" s="55"/>
      <c r="P38" s="28">
        <v>0</v>
      </c>
      <c r="Q38" s="29">
        <v>0</v>
      </c>
      <c r="R38" s="75">
        <v>49</v>
      </c>
      <c r="S38" s="76">
        <v>47</v>
      </c>
      <c r="T38" s="54"/>
      <c r="U38" s="55"/>
      <c r="V38" s="56"/>
      <c r="W38" s="57"/>
      <c r="X38" s="7">
        <v>30</v>
      </c>
      <c r="Y38" s="30">
        <v>30</v>
      </c>
    </row>
    <row r="39" spans="1:25" s="5" customFormat="1" ht="18" customHeight="1">
      <c r="A39" s="64" t="s">
        <v>7</v>
      </c>
      <c r="B39" s="75">
        <v>1171</v>
      </c>
      <c r="C39" s="76">
        <v>1106</v>
      </c>
      <c r="D39" s="28">
        <v>1086</v>
      </c>
      <c r="E39" s="29">
        <v>1030</v>
      </c>
      <c r="F39" s="26">
        <v>20</v>
      </c>
      <c r="G39" s="27">
        <v>20</v>
      </c>
      <c r="H39" s="28">
        <v>8</v>
      </c>
      <c r="I39" s="29">
        <v>6</v>
      </c>
      <c r="J39" s="26">
        <v>19</v>
      </c>
      <c r="K39" s="27">
        <v>16</v>
      </c>
      <c r="L39" s="54"/>
      <c r="M39" s="55"/>
      <c r="N39" s="54"/>
      <c r="O39" s="55"/>
      <c r="P39" s="28">
        <v>1</v>
      </c>
      <c r="Q39" s="29">
        <v>0</v>
      </c>
      <c r="R39" s="75">
        <v>48</v>
      </c>
      <c r="S39" s="76">
        <v>42</v>
      </c>
      <c r="T39" s="54"/>
      <c r="U39" s="55"/>
      <c r="V39" s="56"/>
      <c r="W39" s="57"/>
      <c r="X39" s="7">
        <v>37</v>
      </c>
      <c r="Y39" s="30">
        <v>34</v>
      </c>
    </row>
    <row r="40" spans="1:25" s="10" customFormat="1" ht="18" customHeight="1">
      <c r="A40" s="64" t="s">
        <v>6</v>
      </c>
      <c r="B40" s="75">
        <v>1224</v>
      </c>
      <c r="C40" s="76">
        <v>1164</v>
      </c>
      <c r="D40" s="28">
        <v>1156</v>
      </c>
      <c r="E40" s="29">
        <v>1102</v>
      </c>
      <c r="F40" s="26">
        <v>22</v>
      </c>
      <c r="G40" s="27">
        <v>18</v>
      </c>
      <c r="H40" s="28">
        <v>8</v>
      </c>
      <c r="I40" s="29">
        <v>7</v>
      </c>
      <c r="J40" s="26">
        <v>8</v>
      </c>
      <c r="K40" s="27">
        <v>16</v>
      </c>
      <c r="L40" s="54"/>
      <c r="M40" s="55"/>
      <c r="N40" s="54"/>
      <c r="O40" s="55"/>
      <c r="P40" s="28">
        <v>1</v>
      </c>
      <c r="Q40" s="29">
        <v>1</v>
      </c>
      <c r="R40" s="75">
        <v>39</v>
      </c>
      <c r="S40" s="76">
        <v>42</v>
      </c>
      <c r="T40" s="54"/>
      <c r="U40" s="55"/>
      <c r="V40" s="56"/>
      <c r="W40" s="57"/>
      <c r="X40" s="7">
        <v>29</v>
      </c>
      <c r="Y40" s="30">
        <v>20</v>
      </c>
    </row>
    <row r="41" spans="1:25" s="10" customFormat="1" ht="18" customHeight="1">
      <c r="A41" s="64" t="s">
        <v>5</v>
      </c>
      <c r="B41" s="75">
        <v>1329</v>
      </c>
      <c r="C41" s="76">
        <v>1257</v>
      </c>
      <c r="D41" s="33">
        <v>1231</v>
      </c>
      <c r="E41" s="34">
        <v>1201</v>
      </c>
      <c r="F41" s="31">
        <v>30</v>
      </c>
      <c r="G41" s="32">
        <v>14</v>
      </c>
      <c r="H41" s="33">
        <v>4</v>
      </c>
      <c r="I41" s="34">
        <v>6</v>
      </c>
      <c r="J41" s="31">
        <v>14</v>
      </c>
      <c r="K41" s="32">
        <v>12</v>
      </c>
      <c r="L41" s="54"/>
      <c r="M41" s="55"/>
      <c r="N41" s="54"/>
      <c r="O41" s="55"/>
      <c r="P41" s="33">
        <v>1</v>
      </c>
      <c r="Q41" s="34">
        <v>2</v>
      </c>
      <c r="R41" s="75">
        <v>49</v>
      </c>
      <c r="S41" s="76">
        <v>34</v>
      </c>
      <c r="T41" s="54"/>
      <c r="U41" s="55"/>
      <c r="V41" s="56"/>
      <c r="W41" s="57"/>
      <c r="X41" s="7">
        <v>49</v>
      </c>
      <c r="Y41" s="30">
        <v>22</v>
      </c>
    </row>
    <row r="42" spans="1:25" s="10" customFormat="1" ht="18" customHeight="1" thickBot="1">
      <c r="A42" s="65" t="s">
        <v>4</v>
      </c>
      <c r="B42" s="77">
        <v>1475</v>
      </c>
      <c r="C42" s="78">
        <v>1275</v>
      </c>
      <c r="D42" s="37">
        <v>1379</v>
      </c>
      <c r="E42" s="38">
        <v>1191</v>
      </c>
      <c r="F42" s="35">
        <v>26</v>
      </c>
      <c r="G42" s="36">
        <v>19</v>
      </c>
      <c r="H42" s="37">
        <v>9</v>
      </c>
      <c r="I42" s="38">
        <v>8</v>
      </c>
      <c r="J42" s="35">
        <v>12</v>
      </c>
      <c r="K42" s="36">
        <v>9</v>
      </c>
      <c r="L42" s="115"/>
      <c r="M42" s="116"/>
      <c r="N42" s="115"/>
      <c r="O42" s="116"/>
      <c r="P42" s="37">
        <v>2</v>
      </c>
      <c r="Q42" s="38">
        <v>1</v>
      </c>
      <c r="R42" s="77">
        <v>49</v>
      </c>
      <c r="S42" s="78">
        <v>37</v>
      </c>
      <c r="T42" s="115"/>
      <c r="U42" s="116"/>
      <c r="V42" s="58"/>
      <c r="W42" s="59"/>
      <c r="X42" s="15">
        <v>47</v>
      </c>
      <c r="Y42" s="39">
        <v>47</v>
      </c>
    </row>
    <row r="43" spans="1:25" ht="12.75">
      <c r="A43" s="66" t="s">
        <v>24</v>
      </c>
      <c r="B43" s="52"/>
      <c r="C43" s="52"/>
      <c r="D43" s="52"/>
      <c r="E43" s="52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</row>
    <row r="44" spans="2:25" ht="12.75"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</row>
    <row r="45" spans="1:8" ht="12.75">
      <c r="A45" s="60" t="s">
        <v>66</v>
      </c>
      <c r="B45" s="46"/>
      <c r="C45" s="46"/>
      <c r="D45" s="46"/>
      <c r="E45" s="47"/>
      <c r="F45" s="47"/>
      <c r="G45" s="47"/>
      <c r="H45" s="47"/>
    </row>
  </sheetData>
  <sheetProtection/>
  <mergeCells count="13">
    <mergeCell ref="N7:O7"/>
    <mergeCell ref="L7:M7"/>
    <mergeCell ref="T7:U7"/>
    <mergeCell ref="A7:A8"/>
    <mergeCell ref="B7:C7"/>
    <mergeCell ref="D7:E7"/>
    <mergeCell ref="F7:G7"/>
    <mergeCell ref="X7:Y7"/>
    <mergeCell ref="H7:I7"/>
    <mergeCell ref="J7:K7"/>
    <mergeCell ref="P7:Q7"/>
    <mergeCell ref="R7:S7"/>
    <mergeCell ref="V7:W7"/>
  </mergeCells>
  <hyperlinks>
    <hyperlink ref="A43:E43" location="Definitions!A1" display="Click here to see notes, definitions and source."/>
    <hyperlink ref="A45" location="'Table of Contents'!A1" display="Click here to return to table of contents"/>
    <hyperlink ref="X1" location="'Table of Contents'!A1" display="Contents"/>
  </hyperlinks>
  <printOptions horizontalCentered="1"/>
  <pageMargins left="0.32" right="0.34" top="0.6" bottom="0.6" header="0.5" footer="0.5"/>
  <pageSetup horizontalDpi="600" verticalDpi="6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X4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140625" style="0" customWidth="1"/>
    <col min="3" max="3" width="8.57421875" style="0" bestFit="1" customWidth="1"/>
    <col min="4" max="4" width="7.140625" style="0" customWidth="1"/>
    <col min="5" max="5" width="4.57421875" style="0" bestFit="1" customWidth="1"/>
    <col min="6" max="6" width="7.140625" style="0" customWidth="1"/>
    <col min="7" max="7" width="4.57421875" style="0" bestFit="1" customWidth="1"/>
    <col min="8" max="8" width="7.140625" style="0" customWidth="1"/>
    <col min="9" max="9" width="3.57421875" style="0" bestFit="1" customWidth="1"/>
    <col min="10" max="10" width="7.140625" style="0" customWidth="1"/>
    <col min="11" max="11" width="5.28125" style="0" customWidth="1"/>
    <col min="12" max="12" width="7.140625" style="0" customWidth="1"/>
    <col min="13" max="13" width="6.00390625" style="0" customWidth="1"/>
    <col min="14" max="14" width="7.140625" style="0" customWidth="1"/>
    <col min="15" max="15" width="5.8515625" style="0" customWidth="1"/>
    <col min="16" max="16" width="7.140625" style="0" customWidth="1"/>
    <col min="17" max="17" width="6.140625" style="0" customWidth="1"/>
    <col min="18" max="18" width="7.140625" style="0" customWidth="1"/>
    <col min="19" max="19" width="4.7109375" style="0" customWidth="1"/>
    <col min="20" max="20" width="7.140625" style="0" customWidth="1"/>
    <col min="21" max="21" width="5.140625" style="0" customWidth="1"/>
    <col min="22" max="22" width="7.140625" style="0" customWidth="1"/>
    <col min="23" max="23" width="5.140625" style="0" customWidth="1"/>
    <col min="24" max="24" width="7.140625" style="0" customWidth="1"/>
  </cols>
  <sheetData>
    <row r="1" spans="1:21" ht="15.75">
      <c r="A1" s="107" t="s">
        <v>67</v>
      </c>
      <c r="U1" s="11" t="s">
        <v>70</v>
      </c>
    </row>
    <row r="2" s="2" customFormat="1" ht="15.75" customHeight="1">
      <c r="A2" s="109" t="s">
        <v>71</v>
      </c>
    </row>
    <row r="3" s="2" customFormat="1" ht="15.75" customHeight="1">
      <c r="A3" s="114" t="s">
        <v>77</v>
      </c>
    </row>
    <row r="4" s="2" customFormat="1" ht="15.75" customHeight="1">
      <c r="A4" s="114" t="s">
        <v>69</v>
      </c>
    </row>
    <row r="5" s="2" customFormat="1" ht="15.75" customHeight="1">
      <c r="A5" s="110" t="s">
        <v>116</v>
      </c>
    </row>
    <row r="6" s="2" customFormat="1" ht="12.75"/>
    <row r="7" spans="1:24" s="2" customFormat="1" ht="50.25" customHeight="1">
      <c r="A7" s="124" t="s">
        <v>62</v>
      </c>
      <c r="B7" s="124" t="s">
        <v>21</v>
      </c>
      <c r="C7" s="124" t="s">
        <v>78</v>
      </c>
      <c r="D7" s="124"/>
      <c r="E7" s="124" t="s">
        <v>79</v>
      </c>
      <c r="F7" s="124"/>
      <c r="G7" s="124" t="s">
        <v>80</v>
      </c>
      <c r="H7" s="124"/>
      <c r="I7" s="124" t="s">
        <v>81</v>
      </c>
      <c r="J7" s="124"/>
      <c r="K7" s="124" t="s">
        <v>96</v>
      </c>
      <c r="L7" s="124"/>
      <c r="M7" s="124" t="s">
        <v>97</v>
      </c>
      <c r="N7" s="124"/>
      <c r="O7" s="124" t="s">
        <v>53</v>
      </c>
      <c r="P7" s="124"/>
      <c r="Q7" s="124" t="s">
        <v>64</v>
      </c>
      <c r="R7" s="124"/>
      <c r="S7" s="124" t="s">
        <v>98</v>
      </c>
      <c r="T7" s="124"/>
      <c r="U7" s="124" t="s">
        <v>54</v>
      </c>
      <c r="V7" s="124"/>
      <c r="W7" s="124" t="s">
        <v>110</v>
      </c>
      <c r="X7" s="124"/>
    </row>
    <row r="8" spans="1:24" s="2" customFormat="1" ht="17.25" customHeight="1">
      <c r="A8" s="124"/>
      <c r="B8" s="124"/>
      <c r="C8" s="80" t="s">
        <v>2</v>
      </c>
      <c r="D8" s="80" t="s">
        <v>3</v>
      </c>
      <c r="E8" s="80" t="s">
        <v>2</v>
      </c>
      <c r="F8" s="80" t="s">
        <v>3</v>
      </c>
      <c r="G8" s="80" t="s">
        <v>2</v>
      </c>
      <c r="H8" s="80" t="s">
        <v>3</v>
      </c>
      <c r="I8" s="80" t="s">
        <v>2</v>
      </c>
      <c r="J8" s="80" t="s">
        <v>3</v>
      </c>
      <c r="K8" s="80" t="s">
        <v>2</v>
      </c>
      <c r="L8" s="80" t="s">
        <v>3</v>
      </c>
      <c r="M8" s="80" t="s">
        <v>2</v>
      </c>
      <c r="N8" s="80" t="s">
        <v>3</v>
      </c>
      <c r="O8" s="80" t="s">
        <v>2</v>
      </c>
      <c r="P8" s="80" t="s">
        <v>3</v>
      </c>
      <c r="Q8" s="80" t="s">
        <v>2</v>
      </c>
      <c r="R8" s="80" t="s">
        <v>3</v>
      </c>
      <c r="S8" s="80" t="s">
        <v>2</v>
      </c>
      <c r="T8" s="80" t="s">
        <v>3</v>
      </c>
      <c r="U8" s="80" t="s">
        <v>2</v>
      </c>
      <c r="V8" s="80" t="s">
        <v>3</v>
      </c>
      <c r="W8" s="80" t="s">
        <v>2</v>
      </c>
      <c r="X8" s="80" t="s">
        <v>3</v>
      </c>
    </row>
    <row r="9" spans="1:24" s="2" customFormat="1" ht="18" customHeight="1">
      <c r="A9" s="87" t="s">
        <v>117</v>
      </c>
      <c r="B9" s="88">
        <f>Q9+S9+U9+W9+C9</f>
        <v>4561</v>
      </c>
      <c r="C9" s="81">
        <f>'by Race &amp; Gender'!D9+'by Race &amp; Gender'!E9</f>
        <v>3731</v>
      </c>
      <c r="D9" s="90">
        <f>C9/B9</f>
        <v>0.8180223635167726</v>
      </c>
      <c r="E9" s="89">
        <f>'by Race &amp; Gender'!F9+'by Race &amp; Gender'!G9</f>
        <v>168</v>
      </c>
      <c r="F9" s="90">
        <f>E9/B9</f>
        <v>0.03683402762552072</v>
      </c>
      <c r="G9" s="89">
        <f>'by Race &amp; Gender'!H9+'by Race &amp; Gender'!I9</f>
        <v>144</v>
      </c>
      <c r="H9" s="90">
        <f>G9/$B9</f>
        <v>0.031572023679017756</v>
      </c>
      <c r="I9" s="97"/>
      <c r="J9" s="98"/>
      <c r="K9" s="89">
        <f>'by Race &amp; Gender'!L9+'by Race &amp; Gender'!M9</f>
        <v>74</v>
      </c>
      <c r="L9" s="90">
        <f>K9/$B9</f>
        <v>0.016224512168384126</v>
      </c>
      <c r="M9" s="89">
        <f>'by Race &amp; Gender'!N9+'by Race &amp; Gender'!O9</f>
        <v>6</v>
      </c>
      <c r="N9" s="90">
        <f>M9/$B9</f>
        <v>0.00131550098662574</v>
      </c>
      <c r="O9" s="89">
        <f>'by Race &amp; Gender'!P9+'by Race &amp; Gender'!Q9</f>
        <v>5</v>
      </c>
      <c r="P9" s="90">
        <f>O9/$B9</f>
        <v>0.0010962508221881166</v>
      </c>
      <c r="Q9" s="95">
        <f>E9+G9+K9+M9+O9</f>
        <v>397</v>
      </c>
      <c r="R9" s="96">
        <f>Q9/$B9</f>
        <v>0.08704231528173646</v>
      </c>
      <c r="S9" s="89">
        <f>'by Race &amp; Gender'!T9+'by Race &amp; Gender'!U9</f>
        <v>165</v>
      </c>
      <c r="T9" s="90">
        <f>S9/$B9</f>
        <v>0.03617627713220785</v>
      </c>
      <c r="U9" s="89">
        <f>'by Race &amp; Gender'!V9+'by Race &amp; Gender'!W9</f>
        <v>10</v>
      </c>
      <c r="V9" s="90">
        <f>U9/$B9</f>
        <v>0.0021925016443762333</v>
      </c>
      <c r="W9" s="89">
        <f>'by Race &amp; Gender'!X9+'by Race &amp; Gender'!Y9</f>
        <v>258</v>
      </c>
      <c r="X9" s="90">
        <f>W9/$B9</f>
        <v>0.056566542424906816</v>
      </c>
    </row>
    <row r="10" spans="1:24" s="2" customFormat="1" ht="18" customHeight="1">
      <c r="A10" s="87" t="s">
        <v>111</v>
      </c>
      <c r="B10" s="88">
        <f>Q10+S10+U10+W10+C10</f>
        <v>4519</v>
      </c>
      <c r="C10" s="81">
        <f>'by Race &amp; Gender'!D10+'by Race &amp; Gender'!E10</f>
        <v>3702</v>
      </c>
      <c r="D10" s="90">
        <f>C10/B10</f>
        <v>0.8192077893339235</v>
      </c>
      <c r="E10" s="89">
        <f>'by Race &amp; Gender'!F10+'by Race &amp; Gender'!G10</f>
        <v>197</v>
      </c>
      <c r="F10" s="90">
        <f>E10/B10</f>
        <v>0.04359371542376632</v>
      </c>
      <c r="G10" s="89">
        <f>'by Race &amp; Gender'!H10+'by Race &amp; Gender'!I10</f>
        <v>147</v>
      </c>
      <c r="H10" s="90">
        <f>G10/$B10</f>
        <v>0.03252932064616065</v>
      </c>
      <c r="I10" s="97"/>
      <c r="J10" s="98"/>
      <c r="K10" s="89">
        <f>'by Race &amp; Gender'!L10+'by Race &amp; Gender'!M10</f>
        <v>71</v>
      </c>
      <c r="L10" s="90">
        <f>K10/$B10</f>
        <v>0.015711440584200043</v>
      </c>
      <c r="M10" s="89">
        <f>'by Race &amp; Gender'!N10+'by Race &amp; Gender'!O10</f>
        <v>6</v>
      </c>
      <c r="N10" s="90">
        <f>M10/$B10</f>
        <v>0.0013277273733126797</v>
      </c>
      <c r="O10" s="89">
        <f>'by Race &amp; Gender'!P10+'by Race &amp; Gender'!Q10</f>
        <v>3</v>
      </c>
      <c r="P10" s="90">
        <f>O10/$B10</f>
        <v>0.0006638636866563399</v>
      </c>
      <c r="Q10" s="95">
        <f>E10+G10+K10+M10+O10</f>
        <v>424</v>
      </c>
      <c r="R10" s="96">
        <f>Q10/$B10</f>
        <v>0.09382606771409605</v>
      </c>
      <c r="S10" s="89">
        <f>'by Race &amp; Gender'!T10+'by Race &amp; Gender'!U10</f>
        <v>156</v>
      </c>
      <c r="T10" s="90">
        <f>S10/$B10</f>
        <v>0.03452091170612968</v>
      </c>
      <c r="U10" s="89">
        <f>'by Race &amp; Gender'!V10+'by Race &amp; Gender'!W10</f>
        <v>9</v>
      </c>
      <c r="V10" s="90">
        <f>U10/$B10</f>
        <v>0.00199159105996902</v>
      </c>
      <c r="W10" s="89">
        <f>'by Race &amp; Gender'!X10+'by Race &amp; Gender'!Y10</f>
        <v>228</v>
      </c>
      <c r="X10" s="90">
        <f>W10/$B10</f>
        <v>0.05045364018588183</v>
      </c>
    </row>
    <row r="11" spans="1:24" s="2" customFormat="1" ht="18" customHeight="1">
      <c r="A11" s="87" t="s">
        <v>108</v>
      </c>
      <c r="B11" s="88">
        <f>Q11+S11+U11+W11+C11</f>
        <v>4524</v>
      </c>
      <c r="C11" s="81">
        <f>'by Race &amp; Gender'!D11+'by Race &amp; Gender'!E11</f>
        <v>3759</v>
      </c>
      <c r="D11" s="90">
        <f>C11/B11</f>
        <v>0.8309018567639257</v>
      </c>
      <c r="E11" s="89">
        <f>'by Race &amp; Gender'!F11+'by Race &amp; Gender'!G11</f>
        <v>178</v>
      </c>
      <c r="F11" s="90">
        <f>E11/B11</f>
        <v>0.03934571175950486</v>
      </c>
      <c r="G11" s="89">
        <f>'by Race &amp; Gender'!H11+'by Race &amp; Gender'!I11</f>
        <v>182</v>
      </c>
      <c r="H11" s="90">
        <f aca="true" t="shared" si="0" ref="H11:H17">G11/$B11</f>
        <v>0.040229885057471264</v>
      </c>
      <c r="I11" s="97"/>
      <c r="J11" s="98"/>
      <c r="K11" s="89">
        <f>'by Race &amp; Gender'!L11+'by Race &amp; Gender'!M11</f>
        <v>82</v>
      </c>
      <c r="L11" s="90">
        <f>K11/$B11</f>
        <v>0.018125552608311227</v>
      </c>
      <c r="M11" s="89">
        <f>'by Race &amp; Gender'!N11+'by Race &amp; Gender'!O11</f>
        <v>3</v>
      </c>
      <c r="N11" s="90">
        <f>M11/$B11</f>
        <v>0.000663129973474801</v>
      </c>
      <c r="O11" s="89">
        <f>'by Race &amp; Gender'!P11+'by Race &amp; Gender'!Q11</f>
        <v>5</v>
      </c>
      <c r="P11" s="90">
        <f aca="true" t="shared" si="1" ref="P11:P17">O11/$B11</f>
        <v>0.0011052166224580018</v>
      </c>
      <c r="Q11" s="95">
        <f>E11+G11+K11+M11+O11</f>
        <v>450</v>
      </c>
      <c r="R11" s="96">
        <f aca="true" t="shared" si="2" ref="R11:R17">Q11/$B11</f>
        <v>0.09946949602122016</v>
      </c>
      <c r="S11" s="89">
        <f>'by Race &amp; Gender'!T11+'by Race &amp; Gender'!U11</f>
        <v>134</v>
      </c>
      <c r="T11" s="90">
        <f>S11/$B11</f>
        <v>0.02961980548187445</v>
      </c>
      <c r="U11" s="89">
        <f>'by Race &amp; Gender'!V11+'by Race &amp; Gender'!W11</f>
        <v>7</v>
      </c>
      <c r="V11" s="90">
        <f aca="true" t="shared" si="3" ref="V11:V17">U11/$B11</f>
        <v>0.0015473032714412025</v>
      </c>
      <c r="W11" s="89">
        <f>'by Race &amp; Gender'!X11+'by Race &amp; Gender'!Y11</f>
        <v>174</v>
      </c>
      <c r="X11" s="90">
        <f aca="true" t="shared" si="4" ref="X11:X17">W11/$B11</f>
        <v>0.038461538461538464</v>
      </c>
    </row>
    <row r="12" spans="1:24" s="2" customFormat="1" ht="18" customHeight="1">
      <c r="A12" s="87" t="s">
        <v>106</v>
      </c>
      <c r="B12" s="88">
        <f>Q12+S12+U12+W12+C12</f>
        <v>4550</v>
      </c>
      <c r="C12" s="81">
        <v>3904</v>
      </c>
      <c r="D12" s="90">
        <f aca="true" t="shared" si="5" ref="D12:D17">C12/B12</f>
        <v>0.858021978021978</v>
      </c>
      <c r="E12" s="89">
        <v>163</v>
      </c>
      <c r="F12" s="90">
        <f aca="true" t="shared" si="6" ref="F12:F17">E12/B12</f>
        <v>0.035824175824175825</v>
      </c>
      <c r="G12" s="89">
        <v>138</v>
      </c>
      <c r="H12" s="90">
        <f t="shared" si="0"/>
        <v>0.03032967032967033</v>
      </c>
      <c r="I12" s="97"/>
      <c r="J12" s="98"/>
      <c r="K12" s="89">
        <v>60</v>
      </c>
      <c r="L12" s="90">
        <f aca="true" t="shared" si="7" ref="L12:L18">K12/$B12</f>
        <v>0.013186813186813187</v>
      </c>
      <c r="M12" s="89">
        <v>1</v>
      </c>
      <c r="N12" s="90">
        <f aca="true" t="shared" si="8" ref="N12:N18">M12/$B12</f>
        <v>0.00021978021978021978</v>
      </c>
      <c r="O12" s="89">
        <v>6</v>
      </c>
      <c r="P12" s="90">
        <f t="shared" si="1"/>
        <v>0.0013186813186813187</v>
      </c>
      <c r="Q12" s="95">
        <f>E12+G12+K12+M12+O12</f>
        <v>368</v>
      </c>
      <c r="R12" s="96">
        <f t="shared" si="2"/>
        <v>0.08087912087912089</v>
      </c>
      <c r="S12" s="89">
        <v>123</v>
      </c>
      <c r="T12" s="90">
        <f aca="true" t="shared" si="9" ref="T12:T18">S12/$B12</f>
        <v>0.027032967032967033</v>
      </c>
      <c r="U12" s="89">
        <v>23</v>
      </c>
      <c r="V12" s="90">
        <f t="shared" si="3"/>
        <v>0.005054945054945055</v>
      </c>
      <c r="W12" s="89">
        <v>132</v>
      </c>
      <c r="X12" s="90">
        <f t="shared" si="4"/>
        <v>0.029010989010989013</v>
      </c>
    </row>
    <row r="13" spans="1:24" s="2" customFormat="1" ht="18" customHeight="1">
      <c r="A13" s="87" t="s">
        <v>105</v>
      </c>
      <c r="B13" s="88">
        <f aca="true" t="shared" si="10" ref="B13:B18">Q13+S13+U13+W13+C13</f>
        <v>4437</v>
      </c>
      <c r="C13" s="81">
        <v>3836</v>
      </c>
      <c r="D13" s="90">
        <f t="shared" si="5"/>
        <v>0.8645481180978138</v>
      </c>
      <c r="E13" s="89">
        <v>153</v>
      </c>
      <c r="F13" s="90">
        <f t="shared" si="6"/>
        <v>0.034482758620689655</v>
      </c>
      <c r="G13" s="89">
        <v>120</v>
      </c>
      <c r="H13" s="90">
        <f t="shared" si="0"/>
        <v>0.027045300878972278</v>
      </c>
      <c r="I13" s="97"/>
      <c r="J13" s="98"/>
      <c r="K13" s="89">
        <v>69</v>
      </c>
      <c r="L13" s="90">
        <f t="shared" si="7"/>
        <v>0.01555104800540906</v>
      </c>
      <c r="M13" s="89">
        <v>6</v>
      </c>
      <c r="N13" s="90">
        <f t="shared" si="8"/>
        <v>0.001352265043948614</v>
      </c>
      <c r="O13" s="89">
        <v>11</v>
      </c>
      <c r="P13" s="90">
        <f t="shared" si="1"/>
        <v>0.0024791525805724587</v>
      </c>
      <c r="Q13" s="95">
        <f aca="true" t="shared" si="11" ref="Q13:Q18">E13+G13+K13+M13+O13</f>
        <v>359</v>
      </c>
      <c r="R13" s="96">
        <f t="shared" si="2"/>
        <v>0.08091052512959207</v>
      </c>
      <c r="S13" s="89">
        <v>97</v>
      </c>
      <c r="T13" s="90">
        <f t="shared" si="9"/>
        <v>0.02186161821050259</v>
      </c>
      <c r="U13" s="89">
        <v>25</v>
      </c>
      <c r="V13" s="90">
        <f t="shared" si="3"/>
        <v>0.005634437683119224</v>
      </c>
      <c r="W13" s="89">
        <v>120</v>
      </c>
      <c r="X13" s="90">
        <f t="shared" si="4"/>
        <v>0.027045300878972278</v>
      </c>
    </row>
    <row r="14" spans="1:24" s="2" customFormat="1" ht="18" customHeight="1">
      <c r="A14" s="87" t="s">
        <v>102</v>
      </c>
      <c r="B14" s="88">
        <f t="shared" si="10"/>
        <v>4268</v>
      </c>
      <c r="C14" s="81">
        <v>3670</v>
      </c>
      <c r="D14" s="90">
        <f t="shared" si="5"/>
        <v>0.8598875351452671</v>
      </c>
      <c r="E14" s="89">
        <v>151</v>
      </c>
      <c r="F14" s="90">
        <f t="shared" si="6"/>
        <v>0.035379568884723524</v>
      </c>
      <c r="G14" s="89">
        <v>119</v>
      </c>
      <c r="H14" s="90">
        <f t="shared" si="0"/>
        <v>0.02788191190253046</v>
      </c>
      <c r="I14" s="97"/>
      <c r="J14" s="98"/>
      <c r="K14" s="89">
        <v>75</v>
      </c>
      <c r="L14" s="90">
        <f t="shared" si="7"/>
        <v>0.017572633552014997</v>
      </c>
      <c r="M14" s="89">
        <v>3</v>
      </c>
      <c r="N14" s="90">
        <f t="shared" si="8"/>
        <v>0.0007029053420805998</v>
      </c>
      <c r="O14" s="89">
        <v>8</v>
      </c>
      <c r="P14" s="90">
        <f t="shared" si="1"/>
        <v>0.0018744142455482662</v>
      </c>
      <c r="Q14" s="95">
        <f t="shared" si="11"/>
        <v>356</v>
      </c>
      <c r="R14" s="96">
        <f t="shared" si="2"/>
        <v>0.08341143392689784</v>
      </c>
      <c r="S14" s="89">
        <v>110</v>
      </c>
      <c r="T14" s="90">
        <f t="shared" si="9"/>
        <v>0.02577319587628866</v>
      </c>
      <c r="U14" s="89">
        <v>15</v>
      </c>
      <c r="V14" s="90">
        <f t="shared" si="3"/>
        <v>0.003514526710402999</v>
      </c>
      <c r="W14" s="89">
        <v>117</v>
      </c>
      <c r="X14" s="90">
        <f t="shared" si="4"/>
        <v>0.027413308341143392</v>
      </c>
    </row>
    <row r="15" spans="1:24" s="2" customFormat="1" ht="18" customHeight="1">
      <c r="A15" s="87" t="s">
        <v>101</v>
      </c>
      <c r="B15" s="88">
        <f t="shared" si="10"/>
        <v>4078</v>
      </c>
      <c r="C15" s="81">
        <v>3611</v>
      </c>
      <c r="D15" s="90">
        <f t="shared" si="5"/>
        <v>0.8854830799411476</v>
      </c>
      <c r="E15" s="89">
        <v>108</v>
      </c>
      <c r="F15" s="90">
        <f t="shared" si="6"/>
        <v>0.026483570377636097</v>
      </c>
      <c r="G15" s="89">
        <v>88</v>
      </c>
      <c r="H15" s="90">
        <f t="shared" si="0"/>
        <v>0.02157920549288867</v>
      </c>
      <c r="I15" s="97"/>
      <c r="J15" s="98"/>
      <c r="K15" s="89">
        <v>72</v>
      </c>
      <c r="L15" s="90">
        <f t="shared" si="7"/>
        <v>0.01765571358509073</v>
      </c>
      <c r="M15" s="89">
        <v>4</v>
      </c>
      <c r="N15" s="90">
        <f t="shared" si="8"/>
        <v>0.000980872976949485</v>
      </c>
      <c r="O15" s="89">
        <v>7</v>
      </c>
      <c r="P15" s="90">
        <f t="shared" si="1"/>
        <v>0.0017165277096615988</v>
      </c>
      <c r="Q15" s="95">
        <f t="shared" si="11"/>
        <v>279</v>
      </c>
      <c r="R15" s="96">
        <f t="shared" si="2"/>
        <v>0.06841589014222658</v>
      </c>
      <c r="S15" s="89">
        <v>71</v>
      </c>
      <c r="T15" s="90">
        <f t="shared" si="9"/>
        <v>0.01741049534085336</v>
      </c>
      <c r="U15" s="89">
        <v>27</v>
      </c>
      <c r="V15" s="90">
        <f t="shared" si="3"/>
        <v>0.006620892594409024</v>
      </c>
      <c r="W15" s="89">
        <v>90</v>
      </c>
      <c r="X15" s="90">
        <f t="shared" si="4"/>
        <v>0.022069641981363415</v>
      </c>
    </row>
    <row r="16" spans="1:24" s="2" customFormat="1" ht="18" customHeight="1">
      <c r="A16" s="87" t="s">
        <v>100</v>
      </c>
      <c r="B16" s="88">
        <f t="shared" si="10"/>
        <v>4204</v>
      </c>
      <c r="C16" s="81">
        <v>3703</v>
      </c>
      <c r="D16" s="90">
        <f t="shared" si="5"/>
        <v>0.8808277830637488</v>
      </c>
      <c r="E16" s="89">
        <v>119</v>
      </c>
      <c r="F16" s="90">
        <f t="shared" si="6"/>
        <v>0.028306374881065653</v>
      </c>
      <c r="G16" s="89">
        <v>102</v>
      </c>
      <c r="H16" s="90">
        <f t="shared" si="0"/>
        <v>0.024262607040913417</v>
      </c>
      <c r="I16" s="97"/>
      <c r="J16" s="98"/>
      <c r="K16" s="89">
        <v>53</v>
      </c>
      <c r="L16" s="90">
        <f t="shared" si="7"/>
        <v>0.012607040913415794</v>
      </c>
      <c r="M16" s="89">
        <v>5</v>
      </c>
      <c r="N16" s="90">
        <f t="shared" si="8"/>
        <v>0.0011893434823977164</v>
      </c>
      <c r="O16" s="89">
        <v>12</v>
      </c>
      <c r="P16" s="90">
        <f t="shared" si="1"/>
        <v>0.0028544243577545195</v>
      </c>
      <c r="Q16" s="95">
        <f t="shared" si="11"/>
        <v>291</v>
      </c>
      <c r="R16" s="96">
        <f t="shared" si="2"/>
        <v>0.0692197906755471</v>
      </c>
      <c r="S16" s="89">
        <v>67</v>
      </c>
      <c r="T16" s="90">
        <f t="shared" si="9"/>
        <v>0.015937202664129402</v>
      </c>
      <c r="U16" s="89">
        <v>66</v>
      </c>
      <c r="V16" s="90">
        <f t="shared" si="3"/>
        <v>0.01569933396764986</v>
      </c>
      <c r="W16" s="89">
        <v>77</v>
      </c>
      <c r="X16" s="90">
        <f t="shared" si="4"/>
        <v>0.018315889628924834</v>
      </c>
    </row>
    <row r="17" spans="1:24" s="2" customFormat="1" ht="18" customHeight="1">
      <c r="A17" s="87" t="s">
        <v>99</v>
      </c>
      <c r="B17" s="88">
        <f t="shared" si="10"/>
        <v>4060</v>
      </c>
      <c r="C17" s="81">
        <v>3611</v>
      </c>
      <c r="D17" s="90">
        <f t="shared" si="5"/>
        <v>0.8894088669950739</v>
      </c>
      <c r="E17" s="89">
        <v>92</v>
      </c>
      <c r="F17" s="90">
        <f t="shared" si="6"/>
        <v>0.022660098522167486</v>
      </c>
      <c r="G17" s="89">
        <v>85</v>
      </c>
      <c r="H17" s="90">
        <f t="shared" si="0"/>
        <v>0.020935960591133004</v>
      </c>
      <c r="I17" s="97"/>
      <c r="J17" s="98"/>
      <c r="K17" s="89">
        <v>50</v>
      </c>
      <c r="L17" s="90">
        <f t="shared" si="7"/>
        <v>0.012315270935960592</v>
      </c>
      <c r="M17" s="89">
        <v>4</v>
      </c>
      <c r="N17" s="90">
        <f t="shared" si="8"/>
        <v>0.0009852216748768472</v>
      </c>
      <c r="O17" s="89">
        <v>17</v>
      </c>
      <c r="P17" s="90">
        <f t="shared" si="1"/>
        <v>0.0041871921182266006</v>
      </c>
      <c r="Q17" s="95">
        <f t="shared" si="11"/>
        <v>248</v>
      </c>
      <c r="R17" s="96">
        <f t="shared" si="2"/>
        <v>0.061083743842364535</v>
      </c>
      <c r="S17" s="89">
        <v>84</v>
      </c>
      <c r="T17" s="90">
        <f t="shared" si="9"/>
        <v>0.020689655172413793</v>
      </c>
      <c r="U17" s="89">
        <v>56</v>
      </c>
      <c r="V17" s="90">
        <f t="shared" si="3"/>
        <v>0.013793103448275862</v>
      </c>
      <c r="W17" s="89">
        <v>61</v>
      </c>
      <c r="X17" s="90">
        <f t="shared" si="4"/>
        <v>0.015024630541871921</v>
      </c>
    </row>
    <row r="18" spans="1:24" s="2" customFormat="1" ht="18" customHeight="1">
      <c r="A18" s="87" t="s">
        <v>95</v>
      </c>
      <c r="B18" s="88">
        <f t="shared" si="10"/>
        <v>4009</v>
      </c>
      <c r="C18" s="81">
        <v>3512</v>
      </c>
      <c r="D18" s="90">
        <f aca="true" t="shared" si="12" ref="D18:D23">C18/B18</f>
        <v>0.8760289348964829</v>
      </c>
      <c r="E18" s="89">
        <v>91</v>
      </c>
      <c r="F18" s="90">
        <f aca="true" t="shared" si="13" ref="F18:F23">E18/B18</f>
        <v>0.02269892741332003</v>
      </c>
      <c r="G18" s="89">
        <v>83</v>
      </c>
      <c r="H18" s="90">
        <f aca="true" t="shared" si="14" ref="H18:H23">G18/$B18</f>
        <v>0.02070341731105014</v>
      </c>
      <c r="I18" s="97"/>
      <c r="J18" s="98"/>
      <c r="K18" s="89">
        <v>62</v>
      </c>
      <c r="L18" s="90">
        <f t="shared" si="7"/>
        <v>0.015465203292591668</v>
      </c>
      <c r="M18" s="89">
        <v>6</v>
      </c>
      <c r="N18" s="90">
        <f t="shared" si="8"/>
        <v>0.0014966325767024195</v>
      </c>
      <c r="O18" s="89">
        <v>12</v>
      </c>
      <c r="P18" s="90">
        <f aca="true" t="shared" si="15" ref="P18:P23">O18/$B18</f>
        <v>0.002993265153404839</v>
      </c>
      <c r="Q18" s="95">
        <f t="shared" si="11"/>
        <v>254</v>
      </c>
      <c r="R18" s="96">
        <f aca="true" t="shared" si="16" ref="R18:R23">Q18/$B18</f>
        <v>0.0633574457470691</v>
      </c>
      <c r="S18" s="89">
        <v>81</v>
      </c>
      <c r="T18" s="90">
        <f t="shared" si="9"/>
        <v>0.020204539785482666</v>
      </c>
      <c r="U18" s="89">
        <v>95</v>
      </c>
      <c r="V18" s="90">
        <f aca="true" t="shared" si="17" ref="V18:V23">U18/$B18</f>
        <v>0.023696682464454975</v>
      </c>
      <c r="W18" s="89">
        <v>67</v>
      </c>
      <c r="X18" s="90">
        <f aca="true" t="shared" si="18" ref="X18:X23">W18/$B18</f>
        <v>0.016712397106510353</v>
      </c>
    </row>
    <row r="19" spans="1:24" s="2" customFormat="1" ht="18" customHeight="1">
      <c r="A19" s="87" t="s">
        <v>92</v>
      </c>
      <c r="B19" s="88">
        <f>C19+Q19+U19+W19</f>
        <v>3892</v>
      </c>
      <c r="C19" s="81">
        <v>3544</v>
      </c>
      <c r="D19" s="90">
        <f t="shared" si="12"/>
        <v>0.9105858170606372</v>
      </c>
      <c r="E19" s="89">
        <v>99</v>
      </c>
      <c r="F19" s="90">
        <f t="shared" si="13"/>
        <v>0.025436793422404933</v>
      </c>
      <c r="G19" s="89">
        <v>64</v>
      </c>
      <c r="H19" s="90">
        <f t="shared" si="14"/>
        <v>0.01644398766700925</v>
      </c>
      <c r="I19" s="89">
        <v>74</v>
      </c>
      <c r="J19" s="90">
        <f>I19/$B19</f>
        <v>0.019013360739979446</v>
      </c>
      <c r="K19" s="97"/>
      <c r="L19" s="98"/>
      <c r="M19" s="97"/>
      <c r="N19" s="98"/>
      <c r="O19" s="89">
        <v>21</v>
      </c>
      <c r="P19" s="90">
        <f t="shared" si="15"/>
        <v>0.00539568345323741</v>
      </c>
      <c r="Q19" s="95">
        <f>E19+G19+I19+O19</f>
        <v>258</v>
      </c>
      <c r="R19" s="96">
        <f t="shared" si="16"/>
        <v>0.06628982528263104</v>
      </c>
      <c r="S19" s="97"/>
      <c r="T19" s="98"/>
      <c r="U19" s="89">
        <v>34</v>
      </c>
      <c r="V19" s="90">
        <f t="shared" si="17"/>
        <v>0.008735868448098663</v>
      </c>
      <c r="W19" s="89">
        <v>56</v>
      </c>
      <c r="X19" s="90">
        <f t="shared" si="18"/>
        <v>0.014388489208633094</v>
      </c>
    </row>
    <row r="20" spans="1:24" s="2" customFormat="1" ht="18" customHeight="1">
      <c r="A20" s="87" t="s">
        <v>91</v>
      </c>
      <c r="B20" s="88">
        <f>C20+Q20+U20+W20</f>
        <v>3790</v>
      </c>
      <c r="C20" s="81">
        <v>3436</v>
      </c>
      <c r="D20" s="90">
        <f t="shared" si="12"/>
        <v>0.9065963060686015</v>
      </c>
      <c r="E20" s="89">
        <v>132</v>
      </c>
      <c r="F20" s="90">
        <f t="shared" si="13"/>
        <v>0.034828496042216356</v>
      </c>
      <c r="G20" s="89">
        <v>60</v>
      </c>
      <c r="H20" s="90">
        <f t="shared" si="14"/>
        <v>0.0158311345646438</v>
      </c>
      <c r="I20" s="89">
        <v>76</v>
      </c>
      <c r="J20" s="90">
        <f>I20/$B20</f>
        <v>0.020052770448548814</v>
      </c>
      <c r="K20" s="97"/>
      <c r="L20" s="98"/>
      <c r="M20" s="97"/>
      <c r="N20" s="98"/>
      <c r="O20" s="89">
        <v>12</v>
      </c>
      <c r="P20" s="90">
        <f t="shared" si="15"/>
        <v>0.0031662269129287598</v>
      </c>
      <c r="Q20" s="95">
        <f>E20+G20+I20+O20</f>
        <v>280</v>
      </c>
      <c r="R20" s="96">
        <f t="shared" si="16"/>
        <v>0.07387862796833773</v>
      </c>
      <c r="S20" s="97"/>
      <c r="T20" s="98"/>
      <c r="U20" s="89">
        <v>32</v>
      </c>
      <c r="V20" s="90">
        <f t="shared" si="17"/>
        <v>0.008443271767810026</v>
      </c>
      <c r="W20" s="89">
        <v>42</v>
      </c>
      <c r="X20" s="90">
        <f t="shared" si="18"/>
        <v>0.01108179419525066</v>
      </c>
    </row>
    <row r="21" spans="1:24" s="2" customFormat="1" ht="18" customHeight="1">
      <c r="A21" s="87" t="s">
        <v>74</v>
      </c>
      <c r="B21" s="88">
        <f>C21+Q21+U21+W21</f>
        <v>3620</v>
      </c>
      <c r="C21" s="81">
        <v>3301</v>
      </c>
      <c r="D21" s="90">
        <f t="shared" si="12"/>
        <v>0.911878453038674</v>
      </c>
      <c r="E21" s="89">
        <v>106</v>
      </c>
      <c r="F21" s="90">
        <f t="shared" si="13"/>
        <v>0.029281767955801105</v>
      </c>
      <c r="G21" s="89">
        <v>50</v>
      </c>
      <c r="H21" s="90">
        <f t="shared" si="14"/>
        <v>0.013812154696132596</v>
      </c>
      <c r="I21" s="89">
        <v>70</v>
      </c>
      <c r="J21" s="90">
        <f>I21/$B21</f>
        <v>0.019337016574585635</v>
      </c>
      <c r="K21" s="97"/>
      <c r="L21" s="98"/>
      <c r="M21" s="97"/>
      <c r="N21" s="98"/>
      <c r="O21" s="89">
        <v>15</v>
      </c>
      <c r="P21" s="90">
        <f t="shared" si="15"/>
        <v>0.004143646408839779</v>
      </c>
      <c r="Q21" s="95">
        <f>E21+G21+I21+O21</f>
        <v>241</v>
      </c>
      <c r="R21" s="96">
        <f t="shared" si="16"/>
        <v>0.06657458563535912</v>
      </c>
      <c r="S21" s="97"/>
      <c r="T21" s="98"/>
      <c r="U21" s="89">
        <v>39</v>
      </c>
      <c r="V21" s="90">
        <f t="shared" si="17"/>
        <v>0.010773480662983425</v>
      </c>
      <c r="W21" s="89">
        <v>39</v>
      </c>
      <c r="X21" s="90">
        <f t="shared" si="18"/>
        <v>0.010773480662983425</v>
      </c>
    </row>
    <row r="22" spans="1:24" s="2" customFormat="1" ht="18" customHeight="1">
      <c r="A22" s="87" t="s">
        <v>26</v>
      </c>
      <c r="B22" s="88">
        <v>3372</v>
      </c>
      <c r="C22" s="81">
        <v>3034</v>
      </c>
      <c r="D22" s="90">
        <f t="shared" si="12"/>
        <v>0.8997627520759194</v>
      </c>
      <c r="E22" s="89">
        <v>131</v>
      </c>
      <c r="F22" s="90">
        <f t="shared" si="13"/>
        <v>0.03884934756820878</v>
      </c>
      <c r="G22" s="89">
        <v>41</v>
      </c>
      <c r="H22" s="90">
        <f t="shared" si="14"/>
        <v>0.012158956109134046</v>
      </c>
      <c r="I22" s="89">
        <v>49</v>
      </c>
      <c r="J22" s="90">
        <f>I22/$B22</f>
        <v>0.014531435349940688</v>
      </c>
      <c r="K22" s="97"/>
      <c r="L22" s="98"/>
      <c r="M22" s="97"/>
      <c r="N22" s="98"/>
      <c r="O22" s="89">
        <v>8</v>
      </c>
      <c r="P22" s="90">
        <f t="shared" si="15"/>
        <v>0.002372479240806643</v>
      </c>
      <c r="Q22" s="95">
        <f>E22+G22+I22+O22</f>
        <v>229</v>
      </c>
      <c r="R22" s="96">
        <f t="shared" si="16"/>
        <v>0.06791221826809016</v>
      </c>
      <c r="S22" s="97"/>
      <c r="T22" s="98"/>
      <c r="U22" s="89">
        <v>41</v>
      </c>
      <c r="V22" s="90">
        <f t="shared" si="17"/>
        <v>0.012158956109134046</v>
      </c>
      <c r="W22" s="89">
        <v>68</v>
      </c>
      <c r="X22" s="90">
        <f t="shared" si="18"/>
        <v>0.020166073546856466</v>
      </c>
    </row>
    <row r="23" spans="1:24" s="2" customFormat="1" ht="18" customHeight="1">
      <c r="A23" s="87" t="s">
        <v>25</v>
      </c>
      <c r="B23" s="88">
        <v>3157</v>
      </c>
      <c r="C23" s="81">
        <v>2860</v>
      </c>
      <c r="D23" s="90">
        <f t="shared" si="12"/>
        <v>0.9059233449477352</v>
      </c>
      <c r="E23" s="89">
        <v>116</v>
      </c>
      <c r="F23" s="90">
        <f t="shared" si="13"/>
        <v>0.036743744060817235</v>
      </c>
      <c r="G23" s="89">
        <v>48</v>
      </c>
      <c r="H23" s="90">
        <f t="shared" si="14"/>
        <v>0.015204307887234716</v>
      </c>
      <c r="I23" s="89">
        <v>36</v>
      </c>
      <c r="J23" s="90">
        <f>I23/$B23</f>
        <v>0.011403230915426037</v>
      </c>
      <c r="K23" s="97"/>
      <c r="L23" s="98"/>
      <c r="M23" s="97"/>
      <c r="N23" s="98"/>
      <c r="O23" s="89">
        <v>10</v>
      </c>
      <c r="P23" s="90">
        <f t="shared" si="15"/>
        <v>0.0031675641431738993</v>
      </c>
      <c r="Q23" s="95">
        <f aca="true" t="shared" si="19" ref="Q23:Q42">SUM(E23,G23,I23,O23)</f>
        <v>210</v>
      </c>
      <c r="R23" s="96">
        <f t="shared" si="16"/>
        <v>0.06651884700665188</v>
      </c>
      <c r="S23" s="97"/>
      <c r="T23" s="98"/>
      <c r="U23" s="89">
        <v>25</v>
      </c>
      <c r="V23" s="90">
        <f t="shared" si="17"/>
        <v>0.007918910357934749</v>
      </c>
      <c r="W23" s="89">
        <v>62</v>
      </c>
      <c r="X23" s="90">
        <f t="shared" si="18"/>
        <v>0.019638897687678177</v>
      </c>
    </row>
    <row r="24" spans="1:24" s="2" customFormat="1" ht="18" customHeight="1">
      <c r="A24" s="87" t="s">
        <v>23</v>
      </c>
      <c r="B24" s="88">
        <v>2938</v>
      </c>
      <c r="C24" s="81">
        <v>2697</v>
      </c>
      <c r="D24" s="90">
        <v>0.9179714091218516</v>
      </c>
      <c r="E24" s="89">
        <v>95</v>
      </c>
      <c r="F24" s="90">
        <v>0.032334921715452686</v>
      </c>
      <c r="G24" s="89">
        <v>36</v>
      </c>
      <c r="H24" s="90">
        <v>0.012253233492171545</v>
      </c>
      <c r="I24" s="89">
        <v>39</v>
      </c>
      <c r="J24" s="90">
        <v>0.01327433628318584</v>
      </c>
      <c r="K24" s="97"/>
      <c r="L24" s="98"/>
      <c r="M24" s="97"/>
      <c r="N24" s="98"/>
      <c r="O24" s="89">
        <v>10</v>
      </c>
      <c r="P24" s="90">
        <v>0.0034036759700476512</v>
      </c>
      <c r="Q24" s="95">
        <f t="shared" si="19"/>
        <v>180</v>
      </c>
      <c r="R24" s="96">
        <f aca="true" t="shared" si="20" ref="R24:R42">Q24/B24</f>
        <v>0.06126616746085772</v>
      </c>
      <c r="S24" s="97"/>
      <c r="T24" s="98"/>
      <c r="U24" s="97"/>
      <c r="V24" s="98"/>
      <c r="W24" s="89">
        <v>61</v>
      </c>
      <c r="X24" s="90">
        <v>0.020762423417290673</v>
      </c>
    </row>
    <row r="25" spans="1:24" s="2" customFormat="1" ht="18" customHeight="1">
      <c r="A25" s="87" t="s">
        <v>22</v>
      </c>
      <c r="B25" s="88">
        <v>2950</v>
      </c>
      <c r="C25" s="81">
        <v>2678</v>
      </c>
      <c r="D25" s="90">
        <v>0.9077966101694915</v>
      </c>
      <c r="E25" s="89">
        <v>108</v>
      </c>
      <c r="F25" s="90">
        <v>0.03661016949152542</v>
      </c>
      <c r="G25" s="89">
        <v>37</v>
      </c>
      <c r="H25" s="90">
        <v>0.012542372881355932</v>
      </c>
      <c r="I25" s="89">
        <v>47</v>
      </c>
      <c r="J25" s="90">
        <v>0.015932203389830507</v>
      </c>
      <c r="K25" s="97"/>
      <c r="L25" s="98"/>
      <c r="M25" s="97"/>
      <c r="N25" s="98"/>
      <c r="O25" s="89">
        <v>9</v>
      </c>
      <c r="P25" s="90">
        <v>0.0030508474576271187</v>
      </c>
      <c r="Q25" s="95">
        <f t="shared" si="19"/>
        <v>201</v>
      </c>
      <c r="R25" s="96">
        <f t="shared" si="20"/>
        <v>0.06813559322033898</v>
      </c>
      <c r="S25" s="97"/>
      <c r="T25" s="98"/>
      <c r="U25" s="97"/>
      <c r="V25" s="98"/>
      <c r="W25" s="89">
        <v>71</v>
      </c>
      <c r="X25" s="90">
        <v>0.02406779661016949</v>
      </c>
    </row>
    <row r="26" spans="1:24" s="2" customFormat="1" ht="18" customHeight="1">
      <c r="A26" s="87" t="s">
        <v>20</v>
      </c>
      <c r="B26" s="91">
        <v>2824</v>
      </c>
      <c r="C26" s="99">
        <v>2581</v>
      </c>
      <c r="D26" s="100">
        <v>0.9139518413597734</v>
      </c>
      <c r="E26" s="101">
        <v>88</v>
      </c>
      <c r="F26" s="100">
        <v>0.031161473087818695</v>
      </c>
      <c r="G26" s="101">
        <v>40</v>
      </c>
      <c r="H26" s="100">
        <v>0.014164305949008499</v>
      </c>
      <c r="I26" s="101">
        <v>47</v>
      </c>
      <c r="J26" s="100">
        <v>0.016643059490084985</v>
      </c>
      <c r="K26" s="97"/>
      <c r="L26" s="98"/>
      <c r="M26" s="97"/>
      <c r="N26" s="98"/>
      <c r="O26" s="101">
        <v>6</v>
      </c>
      <c r="P26" s="100">
        <v>0.002124645892351275</v>
      </c>
      <c r="Q26" s="95">
        <f t="shared" si="19"/>
        <v>181</v>
      </c>
      <c r="R26" s="96">
        <f t="shared" si="20"/>
        <v>0.06409348441926345</v>
      </c>
      <c r="S26" s="97"/>
      <c r="T26" s="98"/>
      <c r="U26" s="102"/>
      <c r="V26" s="103"/>
      <c r="W26" s="92">
        <v>62</v>
      </c>
      <c r="X26" s="93">
        <v>0.021954674220963172</v>
      </c>
    </row>
    <row r="27" spans="1:24" s="2" customFormat="1" ht="18" customHeight="1">
      <c r="A27" s="87" t="s">
        <v>19</v>
      </c>
      <c r="B27" s="91">
        <v>2808</v>
      </c>
      <c r="C27" s="99">
        <v>2578</v>
      </c>
      <c r="D27" s="100">
        <v>0.9180911680911681</v>
      </c>
      <c r="E27" s="101">
        <v>89</v>
      </c>
      <c r="F27" s="100">
        <v>0.0316951566951567</v>
      </c>
      <c r="G27" s="101">
        <v>24</v>
      </c>
      <c r="H27" s="100">
        <v>0.008547008547008548</v>
      </c>
      <c r="I27" s="101">
        <v>49</v>
      </c>
      <c r="J27" s="100">
        <v>0.01745014245014245</v>
      </c>
      <c r="K27" s="97"/>
      <c r="L27" s="98"/>
      <c r="M27" s="97"/>
      <c r="N27" s="98"/>
      <c r="O27" s="101">
        <v>9</v>
      </c>
      <c r="P27" s="100">
        <v>0.003205128205128205</v>
      </c>
      <c r="Q27" s="95">
        <f t="shared" si="19"/>
        <v>171</v>
      </c>
      <c r="R27" s="96">
        <f t="shared" si="20"/>
        <v>0.060897435897435896</v>
      </c>
      <c r="S27" s="97"/>
      <c r="T27" s="98"/>
      <c r="U27" s="102"/>
      <c r="V27" s="103"/>
      <c r="W27" s="92">
        <v>59</v>
      </c>
      <c r="X27" s="93">
        <v>0.02101139601139601</v>
      </c>
    </row>
    <row r="28" spans="1:24" s="2" customFormat="1" ht="18" customHeight="1">
      <c r="A28" s="87" t="s">
        <v>18</v>
      </c>
      <c r="B28" s="91">
        <v>2824</v>
      </c>
      <c r="C28" s="99">
        <v>2606</v>
      </c>
      <c r="D28" s="100">
        <v>0.9228045325779037</v>
      </c>
      <c r="E28" s="101">
        <v>90</v>
      </c>
      <c r="F28" s="100">
        <v>0.03186968838526912</v>
      </c>
      <c r="G28" s="101">
        <v>16</v>
      </c>
      <c r="H28" s="100">
        <v>0.0056657223796034</v>
      </c>
      <c r="I28" s="101">
        <v>48</v>
      </c>
      <c r="J28" s="100">
        <v>0.0169971671388102</v>
      </c>
      <c r="K28" s="97"/>
      <c r="L28" s="98"/>
      <c r="M28" s="97"/>
      <c r="N28" s="98"/>
      <c r="O28" s="101">
        <v>6</v>
      </c>
      <c r="P28" s="100">
        <v>0.002124645892351275</v>
      </c>
      <c r="Q28" s="95">
        <f t="shared" si="19"/>
        <v>160</v>
      </c>
      <c r="R28" s="96">
        <f t="shared" si="20"/>
        <v>0.056657223796033995</v>
      </c>
      <c r="S28" s="97"/>
      <c r="T28" s="98"/>
      <c r="U28" s="102"/>
      <c r="V28" s="103"/>
      <c r="W28" s="92">
        <v>58</v>
      </c>
      <c r="X28" s="93">
        <v>0.020538243626062325</v>
      </c>
    </row>
    <row r="29" spans="1:24" s="2" customFormat="1" ht="18" customHeight="1">
      <c r="A29" s="87" t="s">
        <v>17</v>
      </c>
      <c r="B29" s="91">
        <v>2898</v>
      </c>
      <c r="C29" s="99">
        <v>2660</v>
      </c>
      <c r="D29" s="100">
        <v>0.9178743961352657</v>
      </c>
      <c r="E29" s="101">
        <v>92</v>
      </c>
      <c r="F29" s="100">
        <v>0.031746031746031744</v>
      </c>
      <c r="G29" s="101">
        <v>26</v>
      </c>
      <c r="H29" s="100">
        <v>0.008971704623878536</v>
      </c>
      <c r="I29" s="101">
        <v>53</v>
      </c>
      <c r="J29" s="100">
        <v>0.01828847481021394</v>
      </c>
      <c r="K29" s="97"/>
      <c r="L29" s="98"/>
      <c r="M29" s="97"/>
      <c r="N29" s="98"/>
      <c r="O29" s="101">
        <v>7</v>
      </c>
      <c r="P29" s="100">
        <v>0.0024154589371980675</v>
      </c>
      <c r="Q29" s="95">
        <f t="shared" si="19"/>
        <v>178</v>
      </c>
      <c r="R29" s="96">
        <f t="shared" si="20"/>
        <v>0.06142167011732229</v>
      </c>
      <c r="S29" s="97"/>
      <c r="T29" s="98"/>
      <c r="U29" s="102"/>
      <c r="V29" s="103"/>
      <c r="W29" s="92">
        <v>60</v>
      </c>
      <c r="X29" s="93">
        <v>0.020703933747412008</v>
      </c>
    </row>
    <row r="30" spans="1:24" s="2" customFormat="1" ht="18" customHeight="1">
      <c r="A30" s="87" t="s">
        <v>16</v>
      </c>
      <c r="B30" s="91">
        <v>2798</v>
      </c>
      <c r="C30" s="99">
        <v>2534</v>
      </c>
      <c r="D30" s="100">
        <v>0.9056468906361687</v>
      </c>
      <c r="E30" s="101">
        <v>79</v>
      </c>
      <c r="F30" s="100">
        <v>0.028234453180843458</v>
      </c>
      <c r="G30" s="101">
        <v>31</v>
      </c>
      <c r="H30" s="100">
        <v>0.011079342387419585</v>
      </c>
      <c r="I30" s="101">
        <v>69</v>
      </c>
      <c r="J30" s="100">
        <v>0.02466047176554682</v>
      </c>
      <c r="K30" s="97"/>
      <c r="L30" s="98"/>
      <c r="M30" s="97"/>
      <c r="N30" s="98"/>
      <c r="O30" s="101">
        <v>5</v>
      </c>
      <c r="P30" s="100">
        <v>0.0017869907076483202</v>
      </c>
      <c r="Q30" s="95">
        <f t="shared" si="19"/>
        <v>184</v>
      </c>
      <c r="R30" s="96">
        <f t="shared" si="20"/>
        <v>0.06576125804145819</v>
      </c>
      <c r="S30" s="97"/>
      <c r="T30" s="98"/>
      <c r="U30" s="102"/>
      <c r="V30" s="103"/>
      <c r="W30" s="92">
        <v>80</v>
      </c>
      <c r="X30" s="93">
        <v>0.028591851322373123</v>
      </c>
    </row>
    <row r="31" spans="1:24" s="2" customFormat="1" ht="18" customHeight="1">
      <c r="A31" s="87" t="s">
        <v>15</v>
      </c>
      <c r="B31" s="91">
        <v>2682</v>
      </c>
      <c r="C31" s="99">
        <v>2448</v>
      </c>
      <c r="D31" s="100">
        <v>0.912751677852349</v>
      </c>
      <c r="E31" s="101">
        <v>74</v>
      </c>
      <c r="F31" s="100">
        <v>0.027591349739000747</v>
      </c>
      <c r="G31" s="101">
        <v>29</v>
      </c>
      <c r="H31" s="100">
        <v>0.01081282624906786</v>
      </c>
      <c r="I31" s="101">
        <v>51</v>
      </c>
      <c r="J31" s="100">
        <v>0.01901565995525727</v>
      </c>
      <c r="K31" s="97"/>
      <c r="L31" s="98"/>
      <c r="M31" s="97"/>
      <c r="N31" s="98"/>
      <c r="O31" s="101">
        <v>0</v>
      </c>
      <c r="P31" s="100">
        <v>0</v>
      </c>
      <c r="Q31" s="95">
        <f t="shared" si="19"/>
        <v>154</v>
      </c>
      <c r="R31" s="96">
        <f t="shared" si="20"/>
        <v>0.05741983594332588</v>
      </c>
      <c r="S31" s="97"/>
      <c r="T31" s="98"/>
      <c r="U31" s="102"/>
      <c r="V31" s="103"/>
      <c r="W31" s="92">
        <v>80</v>
      </c>
      <c r="X31" s="93">
        <v>0.02982848620432513</v>
      </c>
    </row>
    <row r="32" spans="1:24" s="2" customFormat="1" ht="18" customHeight="1">
      <c r="A32" s="87" t="s">
        <v>14</v>
      </c>
      <c r="B32" s="91">
        <v>2943</v>
      </c>
      <c r="C32" s="99">
        <v>2714</v>
      </c>
      <c r="D32" s="100">
        <v>0.9221882432891607</v>
      </c>
      <c r="E32" s="101">
        <v>86</v>
      </c>
      <c r="F32" s="100">
        <v>0.029221882432891606</v>
      </c>
      <c r="G32" s="101">
        <v>17</v>
      </c>
      <c r="H32" s="100">
        <v>0.0057764186204553175</v>
      </c>
      <c r="I32" s="101">
        <v>56</v>
      </c>
      <c r="J32" s="100">
        <v>0.019028202514441046</v>
      </c>
      <c r="K32" s="97"/>
      <c r="L32" s="98"/>
      <c r="M32" s="97"/>
      <c r="N32" s="98"/>
      <c r="O32" s="101">
        <v>5</v>
      </c>
      <c r="P32" s="100">
        <v>0.0016989466530750934</v>
      </c>
      <c r="Q32" s="95">
        <f t="shared" si="19"/>
        <v>164</v>
      </c>
      <c r="R32" s="96">
        <f t="shared" si="20"/>
        <v>0.05572545022086307</v>
      </c>
      <c r="S32" s="97"/>
      <c r="T32" s="98"/>
      <c r="U32" s="102"/>
      <c r="V32" s="103"/>
      <c r="W32" s="92">
        <v>65</v>
      </c>
      <c r="X32" s="93">
        <v>0.022086306489976216</v>
      </c>
    </row>
    <row r="33" spans="1:24" s="2" customFormat="1" ht="18" customHeight="1">
      <c r="A33" s="87" t="s">
        <v>13</v>
      </c>
      <c r="B33" s="91">
        <v>3041</v>
      </c>
      <c r="C33" s="99">
        <v>2791</v>
      </c>
      <c r="D33" s="100">
        <v>0.9177902005919105</v>
      </c>
      <c r="E33" s="101">
        <v>92</v>
      </c>
      <c r="F33" s="100">
        <v>0.030253206182176917</v>
      </c>
      <c r="G33" s="101">
        <v>22</v>
      </c>
      <c r="H33" s="100">
        <v>0.007234462347911871</v>
      </c>
      <c r="I33" s="101">
        <v>50</v>
      </c>
      <c r="J33" s="100">
        <v>0.01644195988161789</v>
      </c>
      <c r="K33" s="97"/>
      <c r="L33" s="98"/>
      <c r="M33" s="97"/>
      <c r="N33" s="98"/>
      <c r="O33" s="101">
        <v>6</v>
      </c>
      <c r="P33" s="100">
        <v>0.0019730351857941467</v>
      </c>
      <c r="Q33" s="95">
        <f t="shared" si="19"/>
        <v>170</v>
      </c>
      <c r="R33" s="96">
        <f t="shared" si="20"/>
        <v>0.055902663597500825</v>
      </c>
      <c r="S33" s="97"/>
      <c r="T33" s="98"/>
      <c r="U33" s="102"/>
      <c r="V33" s="103"/>
      <c r="W33" s="92">
        <v>80</v>
      </c>
      <c r="X33" s="93">
        <v>0.026307135810588623</v>
      </c>
    </row>
    <row r="34" spans="1:24" s="2" customFormat="1" ht="18" customHeight="1">
      <c r="A34" s="87" t="s">
        <v>12</v>
      </c>
      <c r="B34" s="91">
        <v>3304</v>
      </c>
      <c r="C34" s="99">
        <v>3049</v>
      </c>
      <c r="D34" s="100">
        <v>0.9228208232445521</v>
      </c>
      <c r="E34" s="101">
        <v>75</v>
      </c>
      <c r="F34" s="100">
        <v>0.022699757869249396</v>
      </c>
      <c r="G34" s="101">
        <v>39</v>
      </c>
      <c r="H34" s="100">
        <v>0.011803874092009685</v>
      </c>
      <c r="I34" s="101">
        <v>59</v>
      </c>
      <c r="J34" s="100">
        <v>0.017857142857142856</v>
      </c>
      <c r="K34" s="97"/>
      <c r="L34" s="98"/>
      <c r="M34" s="97"/>
      <c r="N34" s="98"/>
      <c r="O34" s="101">
        <v>0</v>
      </c>
      <c r="P34" s="100">
        <v>0</v>
      </c>
      <c r="Q34" s="95">
        <f t="shared" si="19"/>
        <v>173</v>
      </c>
      <c r="R34" s="96">
        <f t="shared" si="20"/>
        <v>0.052360774818401935</v>
      </c>
      <c r="S34" s="97"/>
      <c r="T34" s="98"/>
      <c r="U34" s="102"/>
      <c r="V34" s="103"/>
      <c r="W34" s="92">
        <v>82</v>
      </c>
      <c r="X34" s="93">
        <v>0.024818401937046004</v>
      </c>
    </row>
    <row r="35" spans="1:24" s="2" customFormat="1" ht="18" customHeight="1">
      <c r="A35" s="87" t="s">
        <v>11</v>
      </c>
      <c r="B35" s="94">
        <v>2989</v>
      </c>
      <c r="C35" s="99">
        <v>2774</v>
      </c>
      <c r="D35" s="100">
        <v>0.9280695884911342</v>
      </c>
      <c r="E35" s="104">
        <v>69</v>
      </c>
      <c r="F35" s="100">
        <v>0.023084643693542992</v>
      </c>
      <c r="G35" s="104">
        <v>16</v>
      </c>
      <c r="H35" s="100">
        <v>0.005352960856473737</v>
      </c>
      <c r="I35" s="104">
        <v>51</v>
      </c>
      <c r="J35" s="100">
        <v>0.01706256273001004</v>
      </c>
      <c r="K35" s="97"/>
      <c r="L35" s="98"/>
      <c r="M35" s="97"/>
      <c r="N35" s="98"/>
      <c r="O35" s="104">
        <v>0</v>
      </c>
      <c r="P35" s="100">
        <v>0</v>
      </c>
      <c r="Q35" s="95">
        <f t="shared" si="19"/>
        <v>136</v>
      </c>
      <c r="R35" s="96">
        <f t="shared" si="20"/>
        <v>0.04550016728002677</v>
      </c>
      <c r="S35" s="97"/>
      <c r="T35" s="98"/>
      <c r="U35" s="105"/>
      <c r="V35" s="103"/>
      <c r="W35" s="104">
        <v>79</v>
      </c>
      <c r="X35" s="93">
        <v>0.026430244228839078</v>
      </c>
    </row>
    <row r="36" spans="1:24" s="2" customFormat="1" ht="18" customHeight="1">
      <c r="A36" s="87" t="s">
        <v>10</v>
      </c>
      <c r="B36" s="94">
        <v>2791</v>
      </c>
      <c r="C36" s="106">
        <v>2601</v>
      </c>
      <c r="D36" s="100">
        <v>0.9319240415621641</v>
      </c>
      <c r="E36" s="104">
        <v>55</v>
      </c>
      <c r="F36" s="100">
        <v>0.019706198495163023</v>
      </c>
      <c r="G36" s="104">
        <v>12</v>
      </c>
      <c r="H36" s="100">
        <v>0.004299534217126478</v>
      </c>
      <c r="I36" s="104">
        <v>40</v>
      </c>
      <c r="J36" s="100">
        <v>0.014331780723754926</v>
      </c>
      <c r="K36" s="97"/>
      <c r="L36" s="98"/>
      <c r="M36" s="97"/>
      <c r="N36" s="98"/>
      <c r="O36" s="104">
        <v>3</v>
      </c>
      <c r="P36" s="100">
        <v>0.0010748835542816195</v>
      </c>
      <c r="Q36" s="95">
        <f t="shared" si="19"/>
        <v>110</v>
      </c>
      <c r="R36" s="96">
        <f t="shared" si="20"/>
        <v>0.039412396990326046</v>
      </c>
      <c r="S36" s="97"/>
      <c r="T36" s="98"/>
      <c r="U36" s="105"/>
      <c r="V36" s="103"/>
      <c r="W36" s="104">
        <v>80</v>
      </c>
      <c r="X36" s="93">
        <v>0.028663561447509853</v>
      </c>
    </row>
    <row r="37" spans="1:24" s="2" customFormat="1" ht="18" customHeight="1">
      <c r="A37" s="87" t="s">
        <v>9</v>
      </c>
      <c r="B37" s="91">
        <v>2382</v>
      </c>
      <c r="C37" s="106">
        <v>2233</v>
      </c>
      <c r="D37" s="100">
        <v>0.9374475230898405</v>
      </c>
      <c r="E37" s="106">
        <v>49</v>
      </c>
      <c r="F37" s="100">
        <v>0.020570948782535684</v>
      </c>
      <c r="G37" s="106">
        <v>8</v>
      </c>
      <c r="H37" s="100">
        <v>0.0033585222502099076</v>
      </c>
      <c r="I37" s="106">
        <v>33</v>
      </c>
      <c r="J37" s="100">
        <v>0.013853904282115869</v>
      </c>
      <c r="K37" s="97"/>
      <c r="L37" s="98"/>
      <c r="M37" s="97"/>
      <c r="N37" s="98"/>
      <c r="O37" s="106">
        <v>0</v>
      </c>
      <c r="P37" s="100">
        <v>0</v>
      </c>
      <c r="Q37" s="95">
        <f t="shared" si="19"/>
        <v>90</v>
      </c>
      <c r="R37" s="96">
        <f t="shared" si="20"/>
        <v>0.037783375314861464</v>
      </c>
      <c r="S37" s="97"/>
      <c r="T37" s="98"/>
      <c r="U37" s="105"/>
      <c r="V37" s="103"/>
      <c r="W37" s="104">
        <v>59</v>
      </c>
      <c r="X37" s="93">
        <v>0.02476910159529807</v>
      </c>
    </row>
    <row r="38" spans="1:24" s="2" customFormat="1" ht="18" customHeight="1">
      <c r="A38" s="87" t="s">
        <v>8</v>
      </c>
      <c r="B38" s="91">
        <v>2286</v>
      </c>
      <c r="C38" s="106">
        <v>2130</v>
      </c>
      <c r="D38" s="100">
        <v>0.931758530183727</v>
      </c>
      <c r="E38" s="106">
        <v>52</v>
      </c>
      <c r="F38" s="100">
        <v>0.022747156605424323</v>
      </c>
      <c r="G38" s="106">
        <v>10</v>
      </c>
      <c r="H38" s="100">
        <v>0.004374453193350831</v>
      </c>
      <c r="I38" s="106">
        <v>34</v>
      </c>
      <c r="J38" s="100">
        <v>0.014873140857392825</v>
      </c>
      <c r="K38" s="97"/>
      <c r="L38" s="98"/>
      <c r="M38" s="97"/>
      <c r="N38" s="98"/>
      <c r="O38" s="106">
        <v>0</v>
      </c>
      <c r="P38" s="100">
        <v>0</v>
      </c>
      <c r="Q38" s="95">
        <f t="shared" si="19"/>
        <v>96</v>
      </c>
      <c r="R38" s="96">
        <f t="shared" si="20"/>
        <v>0.04199475065616798</v>
      </c>
      <c r="S38" s="97"/>
      <c r="T38" s="98"/>
      <c r="U38" s="105"/>
      <c r="V38" s="103"/>
      <c r="W38" s="104">
        <v>60</v>
      </c>
      <c r="X38" s="93">
        <v>0.026246719160104987</v>
      </c>
    </row>
    <row r="39" spans="1:24" s="2" customFormat="1" ht="18" customHeight="1">
      <c r="A39" s="87" t="s">
        <v>7</v>
      </c>
      <c r="B39" s="91">
        <v>2277</v>
      </c>
      <c r="C39" s="101">
        <v>2116</v>
      </c>
      <c r="D39" s="100">
        <v>0.9292929292929293</v>
      </c>
      <c r="E39" s="101">
        <v>40</v>
      </c>
      <c r="F39" s="100">
        <v>0.01756697408871322</v>
      </c>
      <c r="G39" s="101">
        <v>14</v>
      </c>
      <c r="H39" s="100">
        <v>0.006148440931049627</v>
      </c>
      <c r="I39" s="101">
        <v>35</v>
      </c>
      <c r="J39" s="100">
        <v>0.015371102327624066</v>
      </c>
      <c r="K39" s="97"/>
      <c r="L39" s="98"/>
      <c r="M39" s="97"/>
      <c r="N39" s="98"/>
      <c r="O39" s="101">
        <v>1</v>
      </c>
      <c r="P39" s="100">
        <v>0.0004391743522178305</v>
      </c>
      <c r="Q39" s="95">
        <f t="shared" si="19"/>
        <v>90</v>
      </c>
      <c r="R39" s="96">
        <f t="shared" si="20"/>
        <v>0.039525691699604744</v>
      </c>
      <c r="S39" s="97"/>
      <c r="T39" s="98"/>
      <c r="U39" s="102"/>
      <c r="V39" s="103"/>
      <c r="W39" s="92">
        <v>71</v>
      </c>
      <c r="X39" s="93">
        <v>0.031181379007465964</v>
      </c>
    </row>
    <row r="40" spans="1:24" ht="18" customHeight="1">
      <c r="A40" s="87" t="s">
        <v>6</v>
      </c>
      <c r="B40" s="91">
        <v>2388</v>
      </c>
      <c r="C40" s="101">
        <v>2258</v>
      </c>
      <c r="D40" s="100">
        <v>0.9455611390284757</v>
      </c>
      <c r="E40" s="101">
        <v>40</v>
      </c>
      <c r="F40" s="100">
        <v>0.01675041876046901</v>
      </c>
      <c r="G40" s="101">
        <v>15</v>
      </c>
      <c r="H40" s="100">
        <v>0.00628140703517588</v>
      </c>
      <c r="I40" s="101">
        <v>24</v>
      </c>
      <c r="J40" s="100">
        <v>0.010050251256281407</v>
      </c>
      <c r="K40" s="97"/>
      <c r="L40" s="98"/>
      <c r="M40" s="97"/>
      <c r="N40" s="98"/>
      <c r="O40" s="101">
        <v>2</v>
      </c>
      <c r="P40" s="100">
        <v>0.0008375209380234506</v>
      </c>
      <c r="Q40" s="95">
        <f t="shared" si="19"/>
        <v>81</v>
      </c>
      <c r="R40" s="96">
        <f t="shared" si="20"/>
        <v>0.03391959798994975</v>
      </c>
      <c r="S40" s="97"/>
      <c r="T40" s="98"/>
      <c r="U40" s="102"/>
      <c r="V40" s="103"/>
      <c r="W40" s="92">
        <v>49</v>
      </c>
      <c r="X40" s="93">
        <v>0.02051926298157454</v>
      </c>
    </row>
    <row r="41" spans="1:24" ht="18" customHeight="1">
      <c r="A41" s="87" t="s">
        <v>5</v>
      </c>
      <c r="B41" s="91">
        <v>2586</v>
      </c>
      <c r="C41" s="101">
        <v>2432</v>
      </c>
      <c r="D41" s="100">
        <v>0.9404485692188709</v>
      </c>
      <c r="E41" s="101">
        <v>44</v>
      </c>
      <c r="F41" s="100">
        <v>0.017014694508894045</v>
      </c>
      <c r="G41" s="101">
        <v>10</v>
      </c>
      <c r="H41" s="100">
        <v>0.0038669760247486465</v>
      </c>
      <c r="I41" s="101">
        <v>26</v>
      </c>
      <c r="J41" s="100">
        <v>0.010054137664346482</v>
      </c>
      <c r="K41" s="97"/>
      <c r="L41" s="98"/>
      <c r="M41" s="97"/>
      <c r="N41" s="98"/>
      <c r="O41" s="101">
        <v>3</v>
      </c>
      <c r="P41" s="100">
        <v>0.001160092807424594</v>
      </c>
      <c r="Q41" s="95">
        <f t="shared" si="19"/>
        <v>83</v>
      </c>
      <c r="R41" s="96">
        <f t="shared" si="20"/>
        <v>0.03209590100541377</v>
      </c>
      <c r="S41" s="97"/>
      <c r="T41" s="98"/>
      <c r="U41" s="102"/>
      <c r="V41" s="103"/>
      <c r="W41" s="92">
        <v>71</v>
      </c>
      <c r="X41" s="93">
        <v>0.02745552977571539</v>
      </c>
    </row>
    <row r="42" spans="1:24" ht="18" customHeight="1">
      <c r="A42" s="87" t="s">
        <v>4</v>
      </c>
      <c r="B42" s="91">
        <v>2750</v>
      </c>
      <c r="C42" s="101">
        <v>2570</v>
      </c>
      <c r="D42" s="100">
        <v>0.9345454545454546</v>
      </c>
      <c r="E42" s="101">
        <v>45</v>
      </c>
      <c r="F42" s="100">
        <v>0.016363636363636365</v>
      </c>
      <c r="G42" s="101">
        <v>17</v>
      </c>
      <c r="H42" s="100">
        <v>0.0061818181818181816</v>
      </c>
      <c r="I42" s="101">
        <v>21</v>
      </c>
      <c r="J42" s="100">
        <v>0.0076363636363636364</v>
      </c>
      <c r="K42" s="97"/>
      <c r="L42" s="98"/>
      <c r="M42" s="97"/>
      <c r="N42" s="98"/>
      <c r="O42" s="101">
        <v>3</v>
      </c>
      <c r="P42" s="100">
        <v>0.001090909090909091</v>
      </c>
      <c r="Q42" s="95">
        <f t="shared" si="19"/>
        <v>86</v>
      </c>
      <c r="R42" s="96">
        <f t="shared" si="20"/>
        <v>0.03127272727272727</v>
      </c>
      <c r="S42" s="97"/>
      <c r="T42" s="98"/>
      <c r="U42" s="102"/>
      <c r="V42" s="103"/>
      <c r="W42" s="92">
        <v>94</v>
      </c>
      <c r="X42" s="93">
        <v>0.03418181818181818</v>
      </c>
    </row>
    <row r="43" spans="1:24" ht="12.75">
      <c r="A43" s="12" t="s">
        <v>24</v>
      </c>
      <c r="B43" s="13"/>
      <c r="C43" s="13"/>
      <c r="D43" s="13"/>
      <c r="E43" s="13"/>
      <c r="F43" s="3"/>
      <c r="G43" s="60" t="s">
        <v>66</v>
      </c>
      <c r="H43" s="13"/>
      <c r="I43" s="13"/>
      <c r="J43" s="13"/>
      <c r="K43" s="13"/>
      <c r="L43" s="13"/>
      <c r="M43" s="3"/>
      <c r="N43" s="3"/>
      <c r="O43" s="3"/>
      <c r="P43" s="3"/>
      <c r="Q43" s="4"/>
      <c r="R43" s="4"/>
      <c r="S43" s="3"/>
      <c r="T43" s="3"/>
      <c r="U43" s="3"/>
      <c r="V43" s="3"/>
      <c r="W43" s="3"/>
      <c r="X43" s="3"/>
    </row>
  </sheetData>
  <sheetProtection/>
  <mergeCells count="13">
    <mergeCell ref="M7:N7"/>
    <mergeCell ref="K7:L7"/>
    <mergeCell ref="S7:T7"/>
    <mergeCell ref="A7:A8"/>
    <mergeCell ref="B7:B8"/>
    <mergeCell ref="C7:D7"/>
    <mergeCell ref="E7:F7"/>
    <mergeCell ref="W7:X7"/>
    <mergeCell ref="G7:H7"/>
    <mergeCell ref="I7:J7"/>
    <mergeCell ref="O7:P7"/>
    <mergeCell ref="Q7:R7"/>
    <mergeCell ref="U7:V7"/>
  </mergeCells>
  <hyperlinks>
    <hyperlink ref="A43:E43" location="Definitions!A1" display="Click here to see notes, definitions and source."/>
    <hyperlink ref="G43" location="'Table of Contents'!A1" display="Click here to return to table of contents"/>
    <hyperlink ref="U1" location="'Table of Contents'!A1" display="Contents"/>
    <hyperlink ref="G43:L43" location="'Table of Contents'!A1" display="Click here to return to table of contents"/>
  </hyperlinks>
  <printOptions horizontalCentered="1"/>
  <pageMargins left="0.4" right="0.41" top="0.57" bottom="0.49" header="0.5" footer="0.44"/>
  <pageSetup horizontalDpi="600" verticalDpi="600" orientation="landscape" scale="80" r:id="rId1"/>
  <ignoredErrors>
    <ignoredError sqref="Q20:Q23 Q15:Q1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J30"/>
  <sheetViews>
    <sheetView showGridLines="0" zoomScalePageLayoutView="0" workbookViewId="0" topLeftCell="A1">
      <selection activeCell="J1" sqref="J1"/>
    </sheetView>
  </sheetViews>
  <sheetFormatPr defaultColWidth="8.8515625" defaultRowHeight="12.75"/>
  <cols>
    <col min="1" max="16384" width="8.8515625" style="43" customWidth="1"/>
  </cols>
  <sheetData>
    <row r="1" spans="1:10" ht="15.75">
      <c r="A1" s="107" t="s">
        <v>67</v>
      </c>
      <c r="J1" s="60" t="s">
        <v>70</v>
      </c>
    </row>
    <row r="2" ht="15">
      <c r="A2" s="120" t="s">
        <v>71</v>
      </c>
    </row>
    <row r="3" ht="12.75">
      <c r="A3" s="111" t="s">
        <v>76</v>
      </c>
    </row>
    <row r="4" ht="12.75">
      <c r="A4" s="111" t="s">
        <v>59</v>
      </c>
    </row>
    <row r="5" ht="12.75">
      <c r="A5" s="110" t="s">
        <v>116</v>
      </c>
    </row>
    <row r="7" ht="12.75">
      <c r="A7" s="121" t="s">
        <v>51</v>
      </c>
    </row>
    <row r="8" ht="12.75">
      <c r="A8" s="43" t="s">
        <v>90</v>
      </c>
    </row>
    <row r="9" ht="12.75">
      <c r="A9" s="47" t="s">
        <v>87</v>
      </c>
    </row>
    <row r="10" ht="12.75">
      <c r="A10" s="47" t="s">
        <v>88</v>
      </c>
    </row>
    <row r="11" ht="12.75">
      <c r="A11" s="43" t="s">
        <v>89</v>
      </c>
    </row>
    <row r="12" ht="12.75">
      <c r="A12" s="122" t="s">
        <v>94</v>
      </c>
    </row>
    <row r="14" ht="12.75">
      <c r="A14" s="45"/>
    </row>
    <row r="15" ht="12.75">
      <c r="A15" s="121" t="s">
        <v>51</v>
      </c>
    </row>
    <row r="16" ht="12.75">
      <c r="A16" s="47" t="s">
        <v>57</v>
      </c>
    </row>
    <row r="17" ht="12.75">
      <c r="A17" s="47"/>
    </row>
    <row r="18" ht="12.75">
      <c r="A18" s="47"/>
    </row>
    <row r="19" ht="12.75">
      <c r="A19" s="47"/>
    </row>
    <row r="20" ht="12.75">
      <c r="A20" s="47" t="s">
        <v>75</v>
      </c>
    </row>
    <row r="21" ht="12.75">
      <c r="A21" s="47"/>
    </row>
    <row r="22" ht="12.75">
      <c r="A22" s="47"/>
    </row>
    <row r="23" ht="12.75">
      <c r="A23" s="47"/>
    </row>
    <row r="24" ht="12.75">
      <c r="A24" s="47"/>
    </row>
    <row r="25" ht="12.75">
      <c r="A25" s="60"/>
    </row>
    <row r="26" spans="1:4" ht="12.75">
      <c r="A26" s="60" t="s">
        <v>65</v>
      </c>
      <c r="B26" s="60"/>
      <c r="C26" s="60"/>
      <c r="D26" s="60"/>
    </row>
    <row r="29" spans="2:3" ht="12.75">
      <c r="B29" s="60"/>
      <c r="C29" s="60"/>
    </row>
    <row r="30" spans="2:4" ht="12.75">
      <c r="B30" s="60"/>
      <c r="C30" s="60"/>
      <c r="D30" s="60"/>
    </row>
  </sheetData>
  <sheetProtection/>
  <hyperlinks>
    <hyperlink ref="A30:D30" location="'Table of Contents'!A1" display="Click here to go to table of contents page"/>
    <hyperlink ref="J1" location="'Table of Contents'!A1" display="Contents"/>
    <hyperlink ref="A29:C29" location="'by Race &amp;% Tot'!A1" display="Click here to see data table."/>
    <hyperlink ref="A26:D26" location="'Table of Contents'!A1" display="Click here to go to table of contents page"/>
  </hyperlinks>
  <printOptions/>
  <pageMargins left="0.75" right="0.75" top="0.46" bottom="0.47" header="0.42" footer="0.41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Virginia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AnAgrawal</dc:creator>
  <cp:keywords/>
  <dc:description/>
  <cp:lastModifiedBy>Deborah Wilson </cp:lastModifiedBy>
  <cp:lastPrinted>2019-08-15T12:18:52Z</cp:lastPrinted>
  <dcterms:created xsi:type="dcterms:W3CDTF">2004-07-14T16:46:12Z</dcterms:created>
  <dcterms:modified xsi:type="dcterms:W3CDTF">2019-08-15T12:19:20Z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